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설정" sheetId="2" state="visible" r:id="rId4"/>
    <sheet name="1주차" sheetId="3" state="visible" r:id="rId5"/>
    <sheet name="2주차" sheetId="4" state="visible" r:id="rId6"/>
    <sheet name="3주차" sheetId="5" state="visible" r:id="rId7"/>
    <sheet name="4주차" sheetId="6" state="visible" r:id="rId8"/>
    <sheet name="5주차" sheetId="7" state="visible" r:id="rId9"/>
    <sheet name="월통계" sheetId="8" state="visible" r:id="rId10"/>
  </sheets>
  <definedNames>
    <definedName function="false" hidden="false" localSheetId="6" name="_xlnm.Print_Area" vbProcedure="false">5주차!$B$2:$N$28</definedName>
    <definedName function="false" hidden="false" localSheetId="0" name="_xlnm.Print_Area" vbProcedure="false">사용법!$B$2:$C$22</definedName>
    <definedName function="false" hidden="false" localSheetId="1" name="_xlnm.Print_Area" vbProcedure="false">설정!$B$2:$G$38</definedName>
    <definedName function="false" hidden="false" localSheetId="7" name="_xlnm.Print_Area" vbProcedure="false">월통계!$B$2:$P$24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<sst xmlns="http://schemas.openxmlformats.org/spreadsheetml/2006/main" count="285" uniqueCount="119">
  <si>
    <r>
      <rPr>
        <b val="true"/>
        <sz val="18"/>
        <color rgb="FF2A2520"/>
        <rFont val="Noto Sans CJK SC"/>
        <family val="2"/>
      </rPr>
      <t xml:space="preserve">도수 </t>
    </r>
    <r>
      <rPr>
        <b val="true"/>
        <sz val="18"/>
        <color rgb="FF2A2520"/>
        <rFont val="맑은 고딕"/>
        <family val="0"/>
        <charset val="1"/>
      </rPr>
      <t xml:space="preserve">· ESWT </t>
    </r>
    <r>
      <rPr>
        <b val="true"/>
        <sz val="18"/>
        <color rgb="FF2A2520"/>
        <rFont val="Noto Sans CJK SC"/>
        <family val="2"/>
      </rPr>
      <t xml:space="preserve">예약표</t>
    </r>
  </si>
  <si>
    <r>
      <rPr>
        <sz val="10"/>
        <color rgb="FF8A8578"/>
        <rFont val="Noto Sans CJK SC"/>
        <family val="2"/>
      </rPr>
      <t xml:space="preserve">새봄메디 </t>
    </r>
    <r>
      <rPr>
        <sz val="10"/>
        <color rgb="FF8A8578"/>
        <rFont val="맑은 고딕"/>
        <family val="0"/>
        <charset val="1"/>
      </rPr>
      <t xml:space="preserve">· saebommedi.com</t>
    </r>
  </si>
  <si>
    <t xml:space="preserve">시트 구성</t>
  </si>
  <si>
    <r>
      <rPr>
        <sz val="10"/>
        <color rgb="FF3C4138"/>
        <rFont val="Noto Sans CJK SC"/>
        <family val="2"/>
      </rPr>
      <t xml:space="preserve">설정 </t>
    </r>
    <r>
      <rPr>
        <sz val="10"/>
        <color rgb="FF3C4138"/>
        <rFont val="맑은 고딕"/>
        <family val="0"/>
        <charset val="1"/>
      </rPr>
      <t xml:space="preserve">· 1</t>
    </r>
    <r>
      <rPr>
        <sz val="10"/>
        <color rgb="FF3C4138"/>
        <rFont val="Noto Sans CJK SC"/>
        <family val="2"/>
      </rPr>
      <t xml:space="preserve">주차부터 </t>
    </r>
    <r>
      <rPr>
        <sz val="10"/>
        <color rgb="FF3C4138"/>
        <rFont val="맑은 고딕"/>
        <family val="0"/>
        <charset val="1"/>
      </rPr>
      <t xml:space="preserve">5</t>
    </r>
    <r>
      <rPr>
        <sz val="10"/>
        <color rgb="FF3C4138"/>
        <rFont val="Noto Sans CJK SC"/>
        <family val="2"/>
      </rPr>
      <t xml:space="preserve">주차까지 </t>
    </r>
    <r>
      <rPr>
        <sz val="10"/>
        <color rgb="FF3C4138"/>
        <rFont val="맑은 고딕"/>
        <family val="0"/>
        <charset val="1"/>
      </rPr>
      <t xml:space="preserve">· </t>
    </r>
    <r>
      <rPr>
        <sz val="10"/>
        <color rgb="FF3C4138"/>
        <rFont val="Noto Sans CJK SC"/>
        <family val="2"/>
      </rPr>
      <t xml:space="preserve">월통계 순서입니다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</si>
  <si>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b val="true"/>
        <sz val="12"/>
        <color rgb="FF2A2520"/>
        <rFont val="맑은 고딕"/>
        <family val="0"/>
        <charset val="1"/>
      </rPr>
      <t xml:space="preserve">1. </t>
    </r>
    <r>
      <rPr>
        <b val="true"/>
        <sz val="12"/>
        <color rgb="FF2A2520"/>
        <rFont val="Noto Sans CJK SC"/>
        <family val="2"/>
      </rPr>
      <t xml:space="preserve">설정</t>
    </r>
  </si>
  <si>
    <r>
      <rPr>
        <sz val="10"/>
        <color rgb="FF3C4138"/>
        <rFont val="Noto Sans CJK SC"/>
        <family val="2"/>
      </rPr>
      <t xml:space="preserve">도수 치료사 이름과 </t>
    </r>
    <r>
      <rPr>
        <sz val="10"/>
        <color rgb="FF3C4138"/>
        <rFont val="맑은 고딕"/>
        <family val="0"/>
        <charset val="1"/>
      </rPr>
      <t xml:space="preserve">ESWT </t>
    </r>
    <r>
      <rPr>
        <sz val="10"/>
        <color rgb="FF3C4138"/>
        <rFont val="Noto Sans CJK SC"/>
        <family val="2"/>
      </rPr>
      <t xml:space="preserve">자리 이름을 적습니다</t>
    </r>
    <r>
      <rPr>
        <sz val="10"/>
        <color rgb="FF3C4138"/>
        <rFont val="맑은 고딕"/>
        <family val="0"/>
        <charset val="1"/>
      </rPr>
      <t xml:space="preserve">. </t>
    </r>
    <r>
      <rPr>
        <sz val="10"/>
        <color rgb="FF3C4138"/>
        <rFont val="Noto Sans CJK SC"/>
        <family val="2"/>
      </rPr>
      <t xml:space="preserve">인센티브 조건도 여기서 정합니다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</si>
  <si>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3C4138"/>
        <rFont val="Noto Sans CJK SC"/>
        <family val="2"/>
      </rPr>
      <t xml:space="preserve">여기만 고치면 예약표 머리와 월통계가 전부 따라 바뀝니다</t>
    </r>
    <r>
      <rPr>
        <sz val="10"/>
        <color rgb="FF3C4138"/>
        <rFont val="맑은 고딕"/>
        <family val="0"/>
        <charset val="1"/>
      </rPr>
      <t xml:space="preserve">. </t>
    </r>
    <r>
      <rPr>
        <sz val="10"/>
        <color rgb="FF3C4138"/>
        <rFont val="Noto Sans CJK SC"/>
        <family val="2"/>
      </rPr>
      <t xml:space="preserve">시트마다 이름을 고칠 일이 없습니다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</si>
  <si>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b val="true"/>
        <sz val="12"/>
        <color rgb="FF2A2520"/>
        <rFont val="맑은 고딕"/>
        <family val="0"/>
        <charset val="1"/>
      </rPr>
      <t xml:space="preserve">2. </t>
    </r>
    <r>
      <rPr>
        <b val="true"/>
        <sz val="12"/>
        <color rgb="FF2A2520"/>
        <rFont val="Noto Sans CJK SC"/>
        <family val="2"/>
      </rPr>
      <t xml:space="preserve">주차별 예약표</t>
    </r>
  </si>
  <si>
    <r>
      <rPr>
        <sz val="10"/>
        <color rgb="FF3C4138"/>
        <rFont val="Noto Sans CJK SC"/>
        <family val="2"/>
      </rPr>
      <t xml:space="preserve">한 시트가 한 주입니다</t>
    </r>
    <r>
      <rPr>
        <sz val="10"/>
        <color rgb="FF3C4138"/>
        <rFont val="맑은 고딕"/>
        <family val="0"/>
        <charset val="1"/>
      </rPr>
      <t xml:space="preserve">. </t>
    </r>
    <r>
      <rPr>
        <sz val="10"/>
        <color rgb="FF3C4138"/>
        <rFont val="Noto Sans CJK SC"/>
        <family val="2"/>
      </rPr>
      <t xml:space="preserve">월요일부터 토요일까지 가로로 이어집니다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</si>
  <si>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3C4138"/>
        <rFont val="Noto Sans CJK SC"/>
        <family val="2"/>
      </rPr>
      <t xml:space="preserve">날짜 아래에 도수 치료사 자리와 </t>
    </r>
    <r>
      <rPr>
        <sz val="10"/>
        <color rgb="FF3C4138"/>
        <rFont val="맑은 고딕"/>
        <family val="0"/>
        <charset val="1"/>
      </rPr>
      <t xml:space="preserve">ESWT </t>
    </r>
    <r>
      <rPr>
        <sz val="10"/>
        <color rgb="FF3C4138"/>
        <rFont val="Noto Sans CJK SC"/>
        <family val="2"/>
      </rPr>
      <t xml:space="preserve">자리가 나뉘어 있습니다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</si>
  <si>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3C4138"/>
        <rFont val="Noto Sans CJK SC"/>
        <family val="2"/>
      </rPr>
      <t xml:space="preserve">그 주 월요일 날짜만 넣으면 토요일까지 날짜가 붙습니다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</si>
  <si>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3C4138"/>
        <rFont val="Noto Sans CJK SC"/>
        <family val="2"/>
      </rPr>
      <t xml:space="preserve">칸에는 차트번호와 환자 성함을 적습니다</t>
    </r>
    <r>
      <rPr>
        <sz val="10"/>
        <color rgb="FF3C4138"/>
        <rFont val="맑은 고딕"/>
        <family val="0"/>
        <charset val="1"/>
      </rPr>
      <t xml:space="preserve">. </t>
    </r>
    <r>
      <rPr>
        <sz val="10"/>
        <color rgb="FF3C4138"/>
        <rFont val="Noto Sans CJK SC"/>
        <family val="2"/>
      </rPr>
      <t xml:space="preserve">회차나 담당 표시를 덧붙이셔도 됩니다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</si>
  <si>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3C4138"/>
        <rFont val="Noto Sans CJK SC"/>
        <family val="2"/>
      </rPr>
      <t xml:space="preserve">예를 들면 </t>
    </r>
    <r>
      <rPr>
        <sz val="10"/>
        <color rgb="FF3C4138"/>
        <rFont val="맑은 고딕"/>
        <family val="0"/>
        <charset val="1"/>
      </rPr>
      <t xml:space="preserve">3909 </t>
    </r>
    <r>
      <rPr>
        <sz val="10"/>
        <color rgb="FF3C4138"/>
        <rFont val="Noto Sans CJK SC"/>
        <family val="2"/>
      </rPr>
      <t xml:space="preserve">홍길동</t>
    </r>
    <r>
      <rPr>
        <sz val="10"/>
        <color rgb="FF3C4138"/>
        <rFont val="맑은 고딕"/>
        <family val="0"/>
        <charset val="1"/>
      </rPr>
      <t xml:space="preserve">, 2797 </t>
    </r>
    <r>
      <rPr>
        <sz val="10"/>
        <color rgb="FF3C4138"/>
        <rFont val="Noto Sans CJK SC"/>
        <family val="2"/>
      </rPr>
      <t xml:space="preserve">김한솔 </t>
    </r>
    <r>
      <rPr>
        <sz val="10"/>
        <color rgb="FF3C4138"/>
        <rFont val="맑은 고딕"/>
        <family val="0"/>
        <charset val="1"/>
      </rPr>
      <t xml:space="preserve">12, 5857 </t>
    </r>
    <r>
      <rPr>
        <sz val="10"/>
        <color rgb="FF3C4138"/>
        <rFont val="Noto Sans CJK SC"/>
        <family val="2"/>
      </rPr>
      <t xml:space="preserve">이나래 </t>
    </r>
    <r>
      <rPr>
        <sz val="10"/>
        <color rgb="FF3C4138"/>
        <rFont val="맑은 고딕"/>
        <family val="0"/>
        <charset val="1"/>
      </rPr>
      <t xml:space="preserve">(</t>
    </r>
    <r>
      <rPr>
        <sz val="10"/>
        <color rgb="FF3C4138"/>
        <rFont val="Noto Sans CJK SC"/>
        <family val="2"/>
      </rPr>
      <t xml:space="preserve">가온</t>
    </r>
    <r>
      <rPr>
        <sz val="10"/>
        <color rgb="FF3C4138"/>
        <rFont val="맑은 고딕"/>
        <family val="0"/>
        <charset val="1"/>
      </rPr>
      <t xml:space="preserve">) </t>
    </r>
    <r>
      <rPr>
        <sz val="10"/>
        <color rgb="FF3C4138"/>
        <rFont val="Noto Sans CJK SC"/>
        <family val="2"/>
      </rPr>
      <t xml:space="preserve">처럼 적으시면 됩니다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</si>
  <si>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3C4138"/>
        <rFont val="맑은 고딕"/>
        <family val="0"/>
        <charset val="1"/>
      </rPr>
      <t xml:space="preserve">60</t>
    </r>
    <r>
      <rPr>
        <sz val="10"/>
        <color rgb="FF3C4138"/>
        <rFont val="Noto Sans CJK SC"/>
        <family val="2"/>
      </rPr>
      <t xml:space="preserve">분 치료처럼 두 칸을 쓰실 때는 위 칸에만 적고 아래 칸은 비워 두십시오</t>
    </r>
    <r>
      <rPr>
        <sz val="10"/>
        <color rgb="FF3C4138"/>
        <rFont val="맑은 고딕"/>
        <family val="0"/>
        <charset val="1"/>
      </rPr>
      <t xml:space="preserve">. </t>
    </r>
    <r>
      <rPr>
        <sz val="10"/>
        <color rgb="FF3C4138"/>
        <rFont val="Noto Sans CJK SC"/>
        <family val="2"/>
      </rPr>
      <t xml:space="preserve">한 건으로 셉니다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</si>
  <si>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b val="true"/>
        <sz val="12"/>
        <color rgb="FF2A2520"/>
        <rFont val="맑은 고딕"/>
        <family val="0"/>
        <charset val="1"/>
      </rPr>
      <t xml:space="preserve">3. </t>
    </r>
    <r>
      <rPr>
        <b val="true"/>
        <sz val="12"/>
        <color rgb="FF2A2520"/>
        <rFont val="Noto Sans CJK SC"/>
        <family val="2"/>
      </rPr>
      <t xml:space="preserve">색칠</t>
    </r>
  </si>
  <si>
    <r>
      <rPr>
        <sz val="10"/>
        <color rgb="FF3C4138"/>
        <rFont val="Noto Sans CJK SC"/>
        <family val="2"/>
      </rPr>
      <t xml:space="preserve">신환과 재진</t>
    </r>
    <r>
      <rPr>
        <sz val="10"/>
        <color rgb="FF3C4138"/>
        <rFont val="맑은 고딕"/>
        <family val="0"/>
        <charset val="1"/>
      </rPr>
      <t xml:space="preserve">, </t>
    </r>
    <r>
      <rPr>
        <sz val="10"/>
        <color rgb="FF3C4138"/>
        <rFont val="Noto Sans CJK SC"/>
        <family val="2"/>
      </rPr>
      <t xml:space="preserve">충격파</t>
    </r>
    <r>
      <rPr>
        <sz val="10"/>
        <color rgb="FF3C4138"/>
        <rFont val="맑은 고딕"/>
        <family val="0"/>
        <charset val="1"/>
      </rPr>
      <t xml:space="preserve">F, </t>
    </r>
    <r>
      <rPr>
        <sz val="10"/>
        <color rgb="FF3C4138"/>
        <rFont val="Noto Sans CJK SC"/>
        <family val="2"/>
      </rPr>
      <t xml:space="preserve">예약불가는 쓰시던 대로 손으로 칠하시면 됩니다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</si>
  <si>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3C4138"/>
        <rFont val="Noto Sans CJK SC"/>
        <family val="2"/>
      </rPr>
      <t xml:space="preserve">색은 건수에 영향을 주지 않습니다</t>
    </r>
    <r>
      <rPr>
        <sz val="10"/>
        <color rgb="FF3C4138"/>
        <rFont val="맑은 고딕"/>
        <family val="0"/>
        <charset val="1"/>
      </rPr>
      <t xml:space="preserve">. </t>
    </r>
    <r>
      <rPr>
        <sz val="10"/>
        <color rgb="FF3C4138"/>
        <rFont val="Noto Sans CJK SC"/>
        <family val="2"/>
      </rPr>
      <t xml:space="preserve">칸이 비어 있지 않으면 한 건입니다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</si>
  <si>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3C4138"/>
        <rFont val="Noto Sans CJK SC"/>
        <family val="2"/>
      </rPr>
      <t xml:space="preserve">점심시간은 미리 막아 두었습니다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</si>
  <si>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b val="true"/>
        <sz val="12"/>
        <color rgb="FF2A2520"/>
        <rFont val="맑은 고딕"/>
        <family val="0"/>
        <charset val="1"/>
      </rPr>
      <t xml:space="preserve">4. </t>
    </r>
    <r>
      <rPr>
        <b val="true"/>
        <sz val="12"/>
        <color rgb="FF2A2520"/>
        <rFont val="Noto Sans CJK SC"/>
        <family val="2"/>
      </rPr>
      <t xml:space="preserve">월통계</t>
    </r>
  </si>
  <si>
    <r>
      <rPr>
        <sz val="10"/>
        <color rgb="FF3C4138"/>
        <rFont val="Noto Sans CJK SC"/>
        <family val="2"/>
      </rPr>
      <t xml:space="preserve">치료사별 도수 건수와 </t>
    </r>
    <r>
      <rPr>
        <sz val="10"/>
        <color rgb="FF3C4138"/>
        <rFont val="맑은 고딕"/>
        <family val="0"/>
        <charset val="1"/>
      </rPr>
      <t xml:space="preserve">ESWT </t>
    </r>
    <r>
      <rPr>
        <sz val="10"/>
        <color rgb="FF3C4138"/>
        <rFont val="Noto Sans CJK SC"/>
        <family val="2"/>
      </rPr>
      <t xml:space="preserve">건수</t>
    </r>
    <r>
      <rPr>
        <sz val="10"/>
        <color rgb="FF3C4138"/>
        <rFont val="맑은 고딕"/>
        <family val="0"/>
        <charset val="1"/>
      </rPr>
      <t xml:space="preserve">, </t>
    </r>
    <r>
      <rPr>
        <sz val="10"/>
        <color rgb="FF3C4138"/>
        <rFont val="Noto Sans CJK SC"/>
        <family val="2"/>
      </rPr>
      <t xml:space="preserve">인센티브가 나옵니다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</si>
  <si>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3C4138"/>
        <rFont val="맑은 고딕"/>
        <family val="0"/>
        <charset val="1"/>
      </rPr>
      <t xml:space="preserve">1</t>
    </r>
    <r>
      <rPr>
        <sz val="10"/>
        <color rgb="FF3C4138"/>
        <rFont val="Noto Sans CJK SC"/>
        <family val="2"/>
      </rPr>
      <t xml:space="preserve">주차부터 </t>
    </r>
    <r>
      <rPr>
        <sz val="10"/>
        <color rgb="FF3C4138"/>
        <rFont val="맑은 고딕"/>
        <family val="0"/>
        <charset val="1"/>
      </rPr>
      <t xml:space="preserve">5</t>
    </r>
    <r>
      <rPr>
        <sz val="10"/>
        <color rgb="FF3C4138"/>
        <rFont val="Noto Sans CJK SC"/>
        <family val="2"/>
      </rPr>
      <t xml:space="preserve">주차까지 적힌 것을 전부 합쳐서 셉니다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</si>
  <si>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3C4138"/>
        <rFont val="맑은 고딕"/>
        <family val="0"/>
        <charset val="1"/>
      </rPr>
      <t xml:space="preserve">EMR </t>
    </r>
    <r>
      <rPr>
        <sz val="10"/>
        <color rgb="FF3C4138"/>
        <rFont val="Noto Sans CJK SC"/>
        <family val="2"/>
      </rPr>
      <t xml:space="preserve">건수를 옆에 적으면 차이가 바로 보입니다</t>
    </r>
    <r>
      <rPr>
        <sz val="10"/>
        <color rgb="FF3C4138"/>
        <rFont val="맑은 고딕"/>
        <family val="0"/>
        <charset val="1"/>
      </rPr>
      <t xml:space="preserve">.</t>
    </r>
  </si>
  <si>
    <r>
      <rPr>
        <sz val="10"/>
        <color rgb="FFB3261E"/>
        <rFont val="Noto Sans CJK SC"/>
        <family val="2"/>
      </rPr>
      <t xml:space="preserve">인센티브는 임금에 해당합니다</t>
    </r>
    <r>
      <rPr>
        <sz val="10"/>
        <color rgb="FFB3261E"/>
        <rFont val="맑은 고딕"/>
        <family val="0"/>
        <charset val="1"/>
      </rPr>
      <t xml:space="preserve">. </t>
    </r>
    <r>
      <rPr>
        <sz val="10"/>
        <color rgb="FFB3261E"/>
        <rFont val="Noto Sans CJK SC"/>
        <family val="2"/>
      </rPr>
      <t xml:space="preserve">이 계산은 점검용 예상값입니다</t>
    </r>
    <r>
      <rPr>
        <sz val="10"/>
        <color rgb="FFB3261E"/>
        <rFont val="맑은 고딕"/>
        <family val="0"/>
        <charset val="1"/>
      </rPr>
      <t xml:space="preserve">.</t>
    </r>
  </si>
  <si>
    <r>
      <rPr>
        <sz val="10"/>
        <color rgb="FFB3261E"/>
        <rFont val="Noto Sans CJK SC"/>
        <family val="2"/>
      </rPr>
      <t xml:space="preserve">확정과 지급은 병원 급여 규정과 노무사 확인을 거칩니다</t>
    </r>
    <r>
      <rPr>
        <sz val="10"/>
        <color rgb="FFB3261E"/>
        <rFont val="맑은 고딕"/>
        <family val="0"/>
        <charset val="1"/>
      </rPr>
      <t xml:space="preserve">.</t>
    </r>
  </si>
  <si>
    <t xml:space="preserve">만든 곳</t>
  </si>
  <si>
    <t xml:space="preserve">새봄메디</t>
  </si>
  <si>
    <r>
      <rPr>
        <sz val="10"/>
        <rFont val="Noto Sans CJK SC"/>
        <family val="2"/>
      </rPr>
      <t xml:space="preserve">의원 개원 대행 </t>
    </r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병원 운영 프로그램 </t>
    </r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온라인 관리</t>
    </r>
  </si>
  <si>
    <t xml:space="preserve">프로그램</t>
  </si>
  <si>
    <r>
      <rPr>
        <sz val="10"/>
        <rFont val="맑은 고딕"/>
        <family val="0"/>
        <charset val="1"/>
      </rPr>
      <t xml:space="preserve">app.saebommedi.com/nomu  ·  </t>
    </r>
    <r>
      <rPr>
        <sz val="10"/>
        <rFont val="Noto Sans CJK SC"/>
        <family val="2"/>
      </rPr>
      <t xml:space="preserve">가입 없이 둘러보기로 먼저 보실 수 있습니다</t>
    </r>
  </si>
  <si>
    <r>
      <rPr>
        <sz val="10"/>
        <rFont val="Noto Sans CJK SC"/>
        <family val="2"/>
      </rPr>
      <t xml:space="preserve">출퇴근 </t>
    </r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연차 </t>
    </r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예약판 </t>
    </r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실적 </t>
    </r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임금명세서 </t>
    </r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전자 근로계약서 </t>
    </r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사내 소통방</t>
    </r>
  </si>
  <si>
    <r>
      <rPr>
        <sz val="10"/>
        <rFont val="Noto Sans CJK SC"/>
        <family val="2"/>
      </rPr>
      <t xml:space="preserve">이용료는 받지 않습니다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쓰시는 동안 계속 무료이고 나중에 청구하지 않습니다</t>
    </r>
    <r>
      <rPr>
        <sz val="10"/>
        <rFont val="맑은 고딕"/>
        <family val="0"/>
        <charset val="1"/>
      </rPr>
      <t xml:space="preserve">.</t>
    </r>
  </si>
  <si>
    <t xml:space="preserve">양식 더 받기</t>
  </si>
  <si>
    <r>
      <rPr>
        <sz val="10"/>
        <rFont val="맑은 고딕"/>
        <family val="0"/>
        <charset val="1"/>
      </rPr>
      <t xml:space="preserve">saebommedi.com/form  ·  </t>
    </r>
    <r>
      <rPr>
        <sz val="10"/>
        <rFont val="Noto Sans CJK SC"/>
        <family val="2"/>
      </rPr>
      <t xml:space="preserve">병원 실무 양식을 계속 올립니다</t>
    </r>
  </si>
  <si>
    <t xml:space="preserve">연락</t>
  </si>
  <si>
    <r>
      <rPr>
        <sz val="10"/>
        <rFont val="Noto Sans CJK SC"/>
        <family val="2"/>
      </rPr>
      <t xml:space="preserve">경남 창원 </t>
    </r>
    <r>
      <rPr>
        <sz val="10"/>
        <rFont val="맑은 고딕"/>
        <family val="0"/>
        <charset val="1"/>
      </rPr>
      <t xml:space="preserve">· 050-6661-2787 · saebommedi.com</t>
    </r>
  </si>
  <si>
    <r>
      <rPr>
        <sz val="9"/>
        <color rgb="FF8A8A8A"/>
        <rFont val="Noto Sans CJK SC"/>
        <family val="2"/>
      </rPr>
      <t xml:space="preserve">양식이 안 맞거나 칸이 모자라면 연락 주세요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병원에 맞춰 고쳐 드립니다</t>
    </r>
    <r>
      <rPr>
        <sz val="9"/>
        <color rgb="FF8A8A8A"/>
        <rFont val="맑은 고딕"/>
        <family val="0"/>
        <charset val="1"/>
      </rPr>
      <t xml:space="preserve">.</t>
    </r>
  </si>
  <si>
    <t xml:space="preserve">설정</t>
  </si>
  <si>
    <r>
      <rPr>
        <sz val="10"/>
        <color rgb="FF8A8578"/>
        <rFont val="Noto Sans CJK SC"/>
        <family val="2"/>
      </rPr>
      <t xml:space="preserve">여기만 고치면 예약표와 월통계가 따라 바뀝니다</t>
    </r>
    <r>
      <rPr>
        <sz val="10"/>
        <color rgb="FF8A8578"/>
        <rFont val="맑은 고딕"/>
        <family val="0"/>
        <charset val="1"/>
      </rPr>
      <t xml:space="preserve">.</t>
    </r>
  </si>
  <si>
    <t xml:space="preserve">대상 연월</t>
  </si>
  <si>
    <r>
      <rPr>
        <sz val="11"/>
        <color rgb="FF2A2520"/>
        <rFont val="맑은 고딕"/>
        <family val="0"/>
        <charset val="1"/>
      </rPr>
      <t xml:space="preserve">2026</t>
    </r>
    <r>
      <rPr>
        <sz val="11"/>
        <color rgb="FF2A2520"/>
        <rFont val="Noto Sans CJK SC"/>
        <family val="2"/>
      </rPr>
      <t xml:space="preserve">년 </t>
    </r>
    <r>
      <rPr>
        <sz val="11"/>
        <color rgb="FF2A2520"/>
        <rFont val="맑은 고딕"/>
        <family val="0"/>
        <charset val="1"/>
      </rPr>
      <t xml:space="preserve">10</t>
    </r>
    <r>
      <rPr>
        <sz val="11"/>
        <color rgb="FF2A2520"/>
        <rFont val="Noto Sans CJK SC"/>
        <family val="2"/>
      </rPr>
      <t xml:space="preserve">월</t>
    </r>
  </si>
  <si>
    <r>
      <rPr>
        <sz val="10"/>
        <color rgb="FF8A8578"/>
        <rFont val="맑은 고딕"/>
        <family val="0"/>
        <charset val="1"/>
      </rPr>
      <t xml:space="preserve">1</t>
    </r>
    <r>
      <rPr>
        <sz val="10"/>
        <color rgb="FF8A8578"/>
        <rFont val="Noto Sans CJK SC"/>
        <family val="2"/>
      </rPr>
      <t xml:space="preserve">달차</t>
    </r>
  </si>
  <si>
    <r>
      <rPr>
        <sz val="9"/>
        <color rgb="FF8A8578"/>
        <rFont val="Noto Sans CJK SC"/>
        <family val="2"/>
      </rPr>
      <t xml:space="preserve">달마다 이름을 적으십시오</t>
    </r>
    <r>
      <rPr>
        <sz val="9"/>
        <color rgb="FF8A8578"/>
        <rFont val="맑은 고딕"/>
        <family val="0"/>
        <charset val="1"/>
      </rPr>
      <t xml:space="preserve">. </t>
    </r>
    <r>
      <rPr>
        <sz val="9"/>
        <color rgb="FF8A8578"/>
        <rFont val="Noto Sans CJK SC"/>
        <family val="2"/>
      </rPr>
      <t xml:space="preserve">시트 머리와 통계에 그대로 나옵니다</t>
    </r>
    <r>
      <rPr>
        <sz val="9"/>
        <color rgb="FF8A8578"/>
        <rFont val="맑은 고딕"/>
        <family val="0"/>
        <charset val="1"/>
      </rPr>
      <t xml:space="preserve">.</t>
    </r>
  </si>
  <si>
    <t xml:space="preserve">도수 치료사</t>
  </si>
  <si>
    <r>
      <rPr>
        <sz val="9"/>
        <color rgb="FF8A8578"/>
        <rFont val="Noto Sans CJK SC"/>
        <family val="2"/>
      </rPr>
      <t xml:space="preserve">예약표에 이 순서로 열이 섭니다</t>
    </r>
    <r>
      <rPr>
        <sz val="9"/>
        <color rgb="FF8A8578"/>
        <rFont val="맑은 고딕"/>
        <family val="0"/>
        <charset val="1"/>
      </rPr>
      <t xml:space="preserve">. </t>
    </r>
    <r>
      <rPr>
        <sz val="9"/>
        <color rgb="FF8A8578"/>
        <rFont val="Noto Sans CJK SC"/>
        <family val="2"/>
      </rPr>
      <t xml:space="preserve">최대 </t>
    </r>
    <r>
      <rPr>
        <sz val="9"/>
        <color rgb="FF8A8578"/>
        <rFont val="맑은 고딕"/>
        <family val="0"/>
        <charset val="1"/>
      </rPr>
      <t xml:space="preserve">8</t>
    </r>
    <r>
      <rPr>
        <sz val="9"/>
        <color rgb="FF8A8578"/>
        <rFont val="Noto Sans CJK SC"/>
        <family val="2"/>
      </rPr>
      <t xml:space="preserve">명입니다</t>
    </r>
    <r>
      <rPr>
        <sz val="9"/>
        <color rgb="FF8A8578"/>
        <rFont val="맑은 고딕"/>
        <family val="0"/>
        <charset val="1"/>
      </rPr>
      <t xml:space="preserve">.</t>
    </r>
  </si>
  <si>
    <t xml:space="preserve">순서</t>
  </si>
  <si>
    <t xml:space="preserve">치료사 이름</t>
  </si>
  <si>
    <t xml:space="preserve">한지음</t>
  </si>
  <si>
    <t xml:space="preserve">서가온</t>
  </si>
  <si>
    <t xml:space="preserve">노다엘</t>
  </si>
  <si>
    <t xml:space="preserve">백도현</t>
  </si>
  <si>
    <t xml:space="preserve">민서후</t>
  </si>
  <si>
    <r>
      <rPr>
        <b val="true"/>
        <sz val="12"/>
        <color rgb="FF2A2520"/>
        <rFont val="맑은 고딕"/>
        <family val="0"/>
        <charset val="1"/>
      </rPr>
      <t xml:space="preserve">ESWT </t>
    </r>
    <r>
      <rPr>
        <b val="true"/>
        <sz val="12"/>
        <color rgb="FF2A2520"/>
        <rFont val="Noto Sans CJK SC"/>
        <family val="2"/>
      </rPr>
      <t xml:space="preserve">자리</t>
    </r>
  </si>
  <si>
    <r>
      <rPr>
        <sz val="9"/>
        <color rgb="FF8A8578"/>
        <rFont val="Noto Sans CJK SC"/>
        <family val="2"/>
      </rPr>
      <t xml:space="preserve">타수별로 열이 섭니다</t>
    </r>
    <r>
      <rPr>
        <sz val="9"/>
        <color rgb="FF8A8578"/>
        <rFont val="맑은 고딕"/>
        <family val="0"/>
        <charset val="1"/>
      </rPr>
      <t xml:space="preserve">. </t>
    </r>
    <r>
      <rPr>
        <sz val="9"/>
        <color rgb="FF8A8578"/>
        <rFont val="Noto Sans CJK SC"/>
        <family val="2"/>
      </rPr>
      <t xml:space="preserve">타수마다 인센이 다르면 옆에 적으십시오</t>
    </r>
    <r>
      <rPr>
        <sz val="9"/>
        <color rgb="FF8A8578"/>
        <rFont val="맑은 고딕"/>
        <family val="0"/>
        <charset val="1"/>
      </rPr>
      <t xml:space="preserve">.</t>
    </r>
  </si>
  <si>
    <t xml:space="preserve">타수</t>
  </si>
  <si>
    <r>
      <rPr>
        <b val="true"/>
        <sz val="11"/>
        <color rgb="FFFFFFFF"/>
        <rFont val="맑은 고딕"/>
        <family val="0"/>
        <charset val="1"/>
      </rPr>
      <t xml:space="preserve">1</t>
    </r>
    <r>
      <rPr>
        <b val="true"/>
        <sz val="11"/>
        <color rgb="FFFFFFFF"/>
        <rFont val="Noto Sans CJK SC"/>
        <family val="2"/>
      </rPr>
      <t xml:space="preserve">건당 인센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</si>
  <si>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비고</t>
  </si>
  <si>
    <r>
      <rPr>
        <sz val="10"/>
        <color rgb="FF2A2520"/>
        <rFont val="맑은 고딕"/>
        <family val="0"/>
        <charset val="1"/>
      </rPr>
      <t xml:space="preserve">2000</t>
    </r>
    <r>
      <rPr>
        <sz val="10"/>
        <color rgb="FF2A2520"/>
        <rFont val="Noto Sans CJK SC"/>
        <family val="2"/>
      </rPr>
      <t xml:space="preserve">타</t>
    </r>
  </si>
  <si>
    <t xml:space="preserve">예시입니다</t>
  </si>
  <si>
    <r>
      <rPr>
        <sz val="10"/>
        <color rgb="FF2A2520"/>
        <rFont val="맑은 고딕"/>
        <family val="0"/>
        <charset val="1"/>
      </rPr>
      <t xml:space="preserve">4000</t>
    </r>
    <r>
      <rPr>
        <sz val="10"/>
        <color rgb="FF2A2520"/>
        <rFont val="Noto Sans CJK SC"/>
        <family val="2"/>
      </rPr>
      <t xml:space="preserve">타</t>
    </r>
  </si>
  <si>
    <r>
      <rPr>
        <sz val="10"/>
        <color rgb="FF2A2520"/>
        <rFont val="Noto Sans CJK SC"/>
        <family val="2"/>
      </rPr>
      <t xml:space="preserve">방 </t>
    </r>
    <r>
      <rPr>
        <sz val="10"/>
        <color rgb="FF2A2520"/>
        <rFont val="맑은 고딕"/>
        <family val="0"/>
        <charset val="1"/>
      </rPr>
      <t xml:space="preserve">2</t>
    </r>
  </si>
  <si>
    <t xml:space="preserve">도수 가격대</t>
  </si>
  <si>
    <r>
      <rPr>
        <sz val="9"/>
        <color rgb="FF8A8578"/>
        <rFont val="Noto Sans CJK SC"/>
        <family val="2"/>
      </rPr>
      <t xml:space="preserve">예약표 칸에 환자 성함 뒤로 적는 숫자입니다</t>
    </r>
    <r>
      <rPr>
        <sz val="9"/>
        <color rgb="FF8A8578"/>
        <rFont val="맑은 고딕"/>
        <family val="0"/>
        <charset val="1"/>
      </rPr>
      <t xml:space="preserve">. </t>
    </r>
    <r>
      <rPr>
        <sz val="9"/>
        <color rgb="FF8A8578"/>
        <rFont val="Noto Sans CJK SC"/>
        <family val="2"/>
      </rPr>
      <t xml:space="preserve">「</t>
    </r>
    <r>
      <rPr>
        <sz val="9"/>
        <color rgb="FF8A8578"/>
        <rFont val="맑은 고딕"/>
        <family val="0"/>
        <charset val="1"/>
      </rPr>
      <t xml:space="preserve">3909 </t>
    </r>
    <r>
      <rPr>
        <sz val="9"/>
        <color rgb="FF8A8578"/>
        <rFont val="Noto Sans CJK SC"/>
        <family val="2"/>
      </rPr>
      <t xml:space="preserve">홍길동 </t>
    </r>
    <r>
      <rPr>
        <sz val="9"/>
        <color rgb="FF8A8578"/>
        <rFont val="맑은 고딕"/>
        <family val="0"/>
        <charset val="1"/>
      </rPr>
      <t xml:space="preserve">12</t>
    </r>
    <r>
      <rPr>
        <sz val="9"/>
        <color rgb="FF8A8578"/>
        <rFont val="Noto Sans CJK SC"/>
        <family val="2"/>
      </rPr>
      <t xml:space="preserve">」 처럼 적으시면 </t>
    </r>
    <r>
      <rPr>
        <sz val="9"/>
        <color rgb="FF8A8578"/>
        <rFont val="맑은 고딕"/>
        <family val="0"/>
        <charset val="1"/>
      </rPr>
      <t xml:space="preserve">12</t>
    </r>
    <r>
      <rPr>
        <sz val="9"/>
        <color rgb="FF8A8578"/>
        <rFont val="Noto Sans CJK SC"/>
        <family val="2"/>
      </rPr>
      <t xml:space="preserve">만원 도수로 셉니다</t>
    </r>
    <r>
      <rPr>
        <sz val="9"/>
        <color rgb="FF8A8578"/>
        <rFont val="맑은 고딕"/>
        <family val="0"/>
        <charset val="1"/>
      </rPr>
      <t xml:space="preserve">.</t>
    </r>
  </si>
  <si>
    <t xml:space="preserve">표시</t>
  </si>
  <si>
    <r>
      <rPr>
        <b val="true"/>
        <sz val="11"/>
        <color rgb="FFFFFFFF"/>
        <rFont val="Noto Sans CJK SC"/>
        <family val="2"/>
      </rPr>
      <t xml:space="preserve">치료비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만원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</si>
  <si>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8</t>
  </si>
  <si>
    <r>
      <rPr>
        <sz val="9"/>
        <color rgb="FF8A8578"/>
        <rFont val="Noto Sans CJK SC"/>
        <family val="2"/>
      </rPr>
      <t xml:space="preserve">예시입니다</t>
    </r>
    <r>
      <rPr>
        <sz val="9"/>
        <color rgb="FF8A8578"/>
        <rFont val="맑은 고딕"/>
        <family val="0"/>
        <charset val="1"/>
      </rPr>
      <t xml:space="preserve">. </t>
    </r>
    <r>
      <rPr>
        <sz val="9"/>
        <color rgb="FF8A8578"/>
        <rFont val="Noto Sans CJK SC"/>
        <family val="2"/>
      </rPr>
      <t xml:space="preserve">병원 기준으로 고치십시오</t>
    </r>
  </si>
  <si>
    <t xml:space="preserve">12</t>
  </si>
  <si>
    <t xml:space="preserve">숫자를 안 적은 칸</t>
  </si>
  <si>
    <r>
      <rPr>
        <sz val="9"/>
        <color rgb="FF8A8578"/>
        <rFont val="Noto Sans CJK SC"/>
        <family val="2"/>
      </rPr>
      <t xml:space="preserve">성함 뒤에 숫자가 없는 칸입니다</t>
    </r>
    <r>
      <rPr>
        <sz val="9"/>
        <color rgb="FF8A8578"/>
        <rFont val="맑은 고딕"/>
        <family val="0"/>
        <charset val="1"/>
      </rPr>
      <t xml:space="preserve">. </t>
    </r>
    <r>
      <rPr>
        <sz val="9"/>
        <color rgb="FF8A8578"/>
        <rFont val="Noto Sans CJK SC"/>
        <family val="2"/>
      </rPr>
      <t xml:space="preserve">한 건에 얼마로 칠지 적으십시오</t>
    </r>
    <r>
      <rPr>
        <sz val="9"/>
        <color rgb="FF8A8578"/>
        <rFont val="맑은 고딕"/>
        <family val="0"/>
        <charset val="1"/>
      </rPr>
      <t xml:space="preserve">.</t>
    </r>
  </si>
  <si>
    <t xml:space="preserve">구분</t>
  </si>
  <si>
    <t xml:space="preserve">숫자 없음</t>
  </si>
  <si>
    <t xml:space="preserve">색 범례</t>
  </si>
  <si>
    <r>
      <rPr>
        <sz val="9"/>
        <color rgb="FF8A8578"/>
        <rFont val="Noto Sans CJK SC"/>
        <family val="2"/>
      </rPr>
      <t xml:space="preserve">예약표에서 손으로 칠하실 때 쓰십시오</t>
    </r>
    <r>
      <rPr>
        <sz val="9"/>
        <color rgb="FF8A8578"/>
        <rFont val="맑은 고딕"/>
        <family val="0"/>
        <charset val="1"/>
      </rPr>
      <t xml:space="preserve">. </t>
    </r>
    <r>
      <rPr>
        <sz val="9"/>
        <color rgb="FF8A8578"/>
        <rFont val="Noto Sans CJK SC"/>
        <family val="2"/>
      </rPr>
      <t xml:space="preserve">색은 건수에 영향을 주지 않습니다</t>
    </r>
    <r>
      <rPr>
        <sz val="9"/>
        <color rgb="FF8A8578"/>
        <rFont val="맑은 고딕"/>
        <family val="0"/>
        <charset val="1"/>
      </rPr>
      <t xml:space="preserve">.</t>
    </r>
  </si>
  <si>
    <t xml:space="preserve">신환</t>
  </si>
  <si>
    <t xml:space="preserve">재진</t>
  </si>
  <si>
    <r>
      <rPr>
        <b val="true"/>
        <sz val="10"/>
        <color rgb="FF2A2520"/>
        <rFont val="Noto Sans CJK SC"/>
        <family val="2"/>
      </rPr>
      <t xml:space="preserve">충격파</t>
    </r>
    <r>
      <rPr>
        <b val="true"/>
        <sz val="10"/>
        <color rgb="FF2A2520"/>
        <rFont val="맑은 고딕"/>
        <family val="0"/>
        <charset val="1"/>
      </rPr>
      <t xml:space="preserve">F</t>
    </r>
  </si>
  <si>
    <t xml:space="preserve">예약불가</t>
  </si>
  <si>
    <t xml:space="preserve">점심시간</t>
  </si>
  <si>
    <t xml:space="preserve">노쇼</t>
  </si>
  <si>
    <r>
      <rPr>
        <sz val="10"/>
        <color rgb="FF8A8578"/>
        <rFont val="Noto Sans CJK SC"/>
        <family val="2"/>
      </rPr>
      <t xml:space="preserve">월요일 날짜만 적으면 나머지 요일은 따라 계산됩니다</t>
    </r>
    <r>
      <rPr>
        <sz val="10"/>
        <color rgb="FF8A8578"/>
        <rFont val="맑은 고딕"/>
        <family val="0"/>
        <charset val="1"/>
      </rPr>
      <t xml:space="preserve">. </t>
    </r>
    <r>
      <rPr>
        <sz val="10"/>
        <color rgb="FF8A8578"/>
        <rFont val="Noto Sans CJK SC"/>
        <family val="2"/>
      </rPr>
      <t xml:space="preserve">칸에는 차트번호와 환자 성함을 적습니다</t>
    </r>
    <r>
      <rPr>
        <sz val="10"/>
        <color rgb="FF8A8578"/>
        <rFont val="맑은 고딕"/>
        <family val="0"/>
        <charset val="1"/>
      </rPr>
      <t xml:space="preserve">.</t>
    </r>
  </si>
  <si>
    <t xml:space="preserve">월요일</t>
  </si>
  <si>
    <t xml:space="preserve">도수</t>
  </si>
  <si>
    <t xml:space="preserve">ESWT</t>
  </si>
  <si>
    <t xml:space="preserve">8:30</t>
  </si>
  <si>
    <t xml:space="preserve">9:00</t>
  </si>
  <si>
    <t xml:space="preserve">9:30</t>
  </si>
  <si>
    <t xml:space="preserve">10:00</t>
  </si>
  <si>
    <t xml:space="preserve">10:30</t>
  </si>
  <si>
    <t xml:space="preserve">11:00</t>
  </si>
  <si>
    <t xml:space="preserve">11:30</t>
  </si>
  <si>
    <t xml:space="preserve">12:00</t>
  </si>
  <si>
    <t xml:space="preserve">12:30</t>
  </si>
  <si>
    <t xml:space="preserve">13:00</t>
  </si>
  <si>
    <t xml:space="preserve">13:30</t>
  </si>
  <si>
    <t xml:space="preserve">14:00</t>
  </si>
  <si>
    <t xml:space="preserve">14:30</t>
  </si>
  <si>
    <t xml:space="preserve">15:00</t>
  </si>
  <si>
    <t xml:space="preserve">15:30</t>
  </si>
  <si>
    <t xml:space="preserve">16:00</t>
  </si>
  <si>
    <t xml:space="preserve">16:30</t>
  </si>
  <si>
    <t xml:space="preserve">17:00</t>
  </si>
  <si>
    <t xml:space="preserve">17:30</t>
  </si>
  <si>
    <t xml:space="preserve">18:00</t>
  </si>
  <si>
    <t xml:space="preserve">18:30</t>
  </si>
  <si>
    <r>
      <rPr>
        <b val="true"/>
        <sz val="9"/>
        <color rgb="FF2A2520"/>
        <rFont val="Noto Sans CJK SC"/>
        <family val="2"/>
      </rPr>
      <t xml:space="preserve">충격파</t>
    </r>
    <r>
      <rPr>
        <b val="true"/>
        <sz val="9"/>
        <color rgb="FF2A2520"/>
        <rFont val="맑은 고딕"/>
        <family val="0"/>
        <charset val="1"/>
      </rPr>
      <t xml:space="preserve">F</t>
    </r>
  </si>
  <si>
    <r>
      <rPr>
        <sz val="10"/>
        <color rgb="FF8A8578"/>
        <rFont val="맑은 고딕"/>
        <family val="0"/>
        <charset val="1"/>
      </rPr>
      <t xml:space="preserve">1</t>
    </r>
    <r>
      <rPr>
        <sz val="10"/>
        <color rgb="FF8A8578"/>
        <rFont val="Noto Sans CJK SC"/>
        <family val="2"/>
      </rPr>
      <t xml:space="preserve">주차부터 </t>
    </r>
    <r>
      <rPr>
        <sz val="10"/>
        <color rgb="FF8A8578"/>
        <rFont val="맑은 고딕"/>
        <family val="0"/>
        <charset val="1"/>
      </rPr>
      <t xml:space="preserve">5</t>
    </r>
    <r>
      <rPr>
        <sz val="10"/>
        <color rgb="FF8A8578"/>
        <rFont val="Noto Sans CJK SC"/>
        <family val="2"/>
      </rPr>
      <t xml:space="preserve">주차까지 적힌 것을 전부 합쳐서 셉니다</t>
    </r>
    <r>
      <rPr>
        <sz val="10"/>
        <color rgb="FF8A8578"/>
        <rFont val="맑은 고딕"/>
        <family val="0"/>
        <charset val="1"/>
      </rPr>
      <t xml:space="preserve">. </t>
    </r>
    <r>
      <rPr>
        <sz val="10"/>
        <color rgb="FF8A8578"/>
        <rFont val="Noto Sans CJK SC"/>
        <family val="2"/>
      </rPr>
      <t xml:space="preserve">칸이 비어 있지 않으면 한 건입니다</t>
    </r>
    <r>
      <rPr>
        <sz val="10"/>
        <color rgb="FF8A8578"/>
        <rFont val="맑은 고딕"/>
        <family val="0"/>
        <charset val="1"/>
      </rPr>
      <t xml:space="preserve">.</t>
    </r>
  </si>
  <si>
    <r>
      <rPr>
        <b val="true"/>
        <sz val="12"/>
        <color rgb="FF2A2520"/>
        <rFont val="Noto Sans CJK SC"/>
        <family val="2"/>
      </rPr>
      <t xml:space="preserve">도수 </t>
    </r>
    <r>
      <rPr>
        <b val="true"/>
        <sz val="12"/>
        <color rgb="FF2A2520"/>
        <rFont val="맑은 고딕"/>
        <family val="0"/>
        <charset val="1"/>
      </rPr>
      <t xml:space="preserve">· </t>
    </r>
    <r>
      <rPr>
        <b val="true"/>
        <sz val="12"/>
        <color rgb="FF2A2520"/>
        <rFont val="Noto Sans CJK SC"/>
        <family val="2"/>
      </rPr>
      <t xml:space="preserve">치료사별</t>
    </r>
  </si>
  <si>
    <r>
      <rPr>
        <sz val="9"/>
        <color rgb="FF8A8578"/>
        <rFont val="Noto Sans CJK SC"/>
        <family val="2"/>
      </rPr>
      <t xml:space="preserve">성함 뒤 숫자로 가격대를 가릅니다</t>
    </r>
    <r>
      <rPr>
        <sz val="9"/>
        <color rgb="FF8A8578"/>
        <rFont val="맑은 고딕"/>
        <family val="0"/>
        <charset val="1"/>
      </rPr>
      <t xml:space="preserve">. </t>
    </r>
    <r>
      <rPr>
        <sz val="9"/>
        <color rgb="FF8A8578"/>
        <rFont val="Noto Sans CJK SC"/>
        <family val="2"/>
      </rPr>
      <t xml:space="preserve">숫자가 없는 칸은 「기타」로 셉니다</t>
    </r>
    <r>
      <rPr>
        <sz val="9"/>
        <color rgb="FF8A8578"/>
        <rFont val="맑은 고딕"/>
        <family val="0"/>
        <charset val="1"/>
      </rPr>
      <t xml:space="preserve">.</t>
    </r>
  </si>
  <si>
    <t xml:space="preserve">치료사</t>
  </si>
  <si>
    <t xml:space="preserve">기타</t>
  </si>
  <si>
    <t xml:space="preserve">총 건수</t>
  </si>
  <si>
    <r>
      <rPr>
        <b val="true"/>
        <sz val="11"/>
        <color rgb="FFFFFFFF"/>
        <rFont val="Noto Sans CJK SC"/>
        <family val="2"/>
      </rPr>
      <t xml:space="preserve">인센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</si>
  <si>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b val="true"/>
        <sz val="11"/>
        <color rgb="FFFFFFFF"/>
        <rFont val="맑은 고딕"/>
        <family val="0"/>
        <charset val="1"/>
      </rPr>
      <t xml:space="preserve">EMR </t>
    </r>
    <r>
      <rPr>
        <b val="true"/>
        <sz val="11"/>
        <color rgb="FFFFFFFF"/>
        <rFont val="Noto Sans CJK SC"/>
        <family val="2"/>
      </rPr>
      <t xml:space="preserve">건수</t>
    </r>
  </si>
  <si>
    <t xml:space="preserve">차이</t>
  </si>
  <si>
    <t xml:space="preserve">확인</t>
  </si>
  <si>
    <t xml:space="preserve">합계</t>
  </si>
  <si>
    <r>
      <rPr>
        <b val="true"/>
        <sz val="12"/>
        <color rgb="FF2A2520"/>
        <rFont val="맑은 고딕"/>
        <family val="0"/>
        <charset val="1"/>
      </rPr>
      <t xml:space="preserve">ESWT · </t>
    </r>
    <r>
      <rPr>
        <b val="true"/>
        <sz val="12"/>
        <color rgb="FF2A2520"/>
        <rFont val="Noto Sans CJK SC"/>
        <family val="2"/>
      </rPr>
      <t xml:space="preserve">타수별</t>
    </r>
  </si>
  <si>
    <t xml:space="preserve">건수</t>
  </si>
  <si>
    <r>
      <rPr>
        <sz val="9"/>
        <color rgb="FFB3261E"/>
        <rFont val="Noto Sans CJK SC"/>
        <family val="2"/>
      </rPr>
      <t xml:space="preserve">인센티브는 임금에 해당합니다</t>
    </r>
    <r>
      <rPr>
        <sz val="9"/>
        <color rgb="FFB3261E"/>
        <rFont val="맑은 고딕"/>
        <family val="0"/>
        <charset val="1"/>
      </rPr>
      <t xml:space="preserve">. </t>
    </r>
    <r>
      <rPr>
        <sz val="9"/>
        <color rgb="FFB3261E"/>
        <rFont val="Noto Sans CJK SC"/>
        <family val="2"/>
      </rPr>
      <t xml:space="preserve">위 금액은 점검용 예상값이고</t>
    </r>
    <r>
      <rPr>
        <sz val="9"/>
        <color rgb="FFB3261E"/>
        <rFont val="맑은 고딕"/>
        <family val="0"/>
        <charset val="1"/>
      </rPr>
      <t xml:space="preserve">, </t>
    </r>
    <r>
      <rPr>
        <sz val="9"/>
        <color rgb="FFB3261E"/>
        <rFont val="Noto Sans CJK SC"/>
        <family val="2"/>
      </rPr>
      <t xml:space="preserve">확정과 지급은 병원 급여 규정과 노무사 확인을 거칩니다</t>
    </r>
    <r>
      <rPr>
        <sz val="9"/>
        <color rgb="FFB3261E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</si>
</sst>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;;\-"/>
    <numFmt numFmtId="167" formatCode="yyyy\-mm\-dd"/>
    <numFmt numFmtId="168" formatCode="#,##0;\-#,##0;\-"/>
  </numFmts>
  <fonts count="4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A2520"/>
      <name val="Noto Sans CJK SC"/>
      <family val="2"/>
    </font>
    <font>
      <b val="true"/>
      <sz val="18"/>
      <color rgb="FF2A2520"/>
      <name val="맑은 고딕"/>
      <family val="0"/>
      <charset val="1"/>
    </font>
    <font>
      <sz val="10"/>
      <color rgb="FF8A8578"/>
      <name val="Noto Sans CJK SC"/>
      <family val="2"/>
    </font>
    <font>
      <sz val="10"/>
      <color rgb="FF8A8578"/>
      <name val="맑은 고딕"/>
      <family val="0"/>
      <charset val="1"/>
    </font>
    <font>
      <sz val="10"/>
      <color rgb="FF3C4138"/>
      <name val="맑은 고딕"/>
      <family val="0"/>
      <charset val="1"/>
    </font>
    <font>
      <b val="true"/>
      <sz val="12"/>
      <color rgb="FF2A2520"/>
      <name val="Noto Sans CJK SC"/>
      <family val="2"/>
    </font>
    <font>
      <sz val="10"/>
      <color rgb="FF3C4138"/>
      <name val="Noto Sans CJK SC"/>
      <family val="2"/>
    </font>
    <font>
      <b val="true"/>
      <sz val="12"/>
      <color rgb="FF2A2520"/>
      <name val="맑은 고딕"/>
      <family val="0"/>
      <charset val="1"/>
    </font>
    <font>
      <sz val="10"/>
      <color rgb="FFB3261E"/>
      <name val="Noto Sans CJK SC"/>
      <family val="2"/>
    </font>
    <font>
      <sz val="10"/>
      <color rgb="FFB3261E"/>
      <name val="맑은 고딕"/>
      <family val="0"/>
      <charset val="1"/>
    </font>
    <font>
      <b val="true"/>
      <sz val="12"/>
      <color rgb="FFFFFFFF"/>
      <name val="Noto Sans CJK SC"/>
      <family val="2"/>
    </font>
    <font>
      <b val="true"/>
      <sz val="10"/>
      <color rgb="FF082115"/>
      <name val="Noto Sans CJK SC"/>
      <family val="2"/>
    </font>
    <font>
      <sz val="10"/>
      <name val="Noto Sans CJK SC"/>
      <family val="2"/>
    </font>
    <font>
      <sz val="10"/>
      <name val="맑은 고딕"/>
      <family val="0"/>
      <charset val="1"/>
    </font>
    <font>
      <sz val="9"/>
      <color rgb="FF8A8A8A"/>
      <name val="Noto Sans CJK SC"/>
      <family val="2"/>
    </font>
    <font>
      <sz val="9"/>
      <color rgb="FF8A8A8A"/>
      <name val="맑은 고딕"/>
      <family val="0"/>
      <charset val="1"/>
    </font>
    <font>
      <b val="true"/>
      <sz val="16"/>
      <color rgb="FF2A2520"/>
      <name val="Noto Sans CJK SC"/>
      <family val="2"/>
    </font>
    <font>
      <b val="true"/>
      <sz val="11"/>
      <color rgb="FF2A2520"/>
      <name val="Noto Sans CJK SC"/>
      <family val="2"/>
    </font>
    <font>
      <sz val="11"/>
      <color rgb="FF2A2520"/>
      <name val="맑은 고딕"/>
      <family val="0"/>
      <charset val="1"/>
    </font>
    <font>
      <sz val="11"/>
      <color rgb="FF2A2520"/>
      <name val="Noto Sans CJK SC"/>
      <family val="2"/>
    </font>
    <font>
      <sz val="9"/>
      <color rgb="FF8A8578"/>
      <name val="Noto Sans CJK SC"/>
      <family val="2"/>
    </font>
    <font>
      <sz val="9"/>
      <color rgb="FF8A8578"/>
      <name val="맑은 고딕"/>
      <family val="0"/>
      <charset val="1"/>
    </font>
    <font>
      <b val="true"/>
      <sz val="11"/>
      <color rgb="FFFFFFFF"/>
      <name val="Noto Sans CJK SC"/>
      <family val="2"/>
    </font>
    <font>
      <sz val="10"/>
      <color rgb="FF2A2520"/>
      <name val="맑은 고딕"/>
      <family val="0"/>
      <charset val="1"/>
    </font>
    <font>
      <sz val="10"/>
      <color rgb="FF2A2520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10"/>
      <color rgb="FF2A2520"/>
      <name val="맑은 고딕"/>
      <family val="0"/>
      <charset val="1"/>
    </font>
    <font>
      <b val="true"/>
      <sz val="10"/>
      <color rgb="FF2A2520"/>
      <name val="Noto Sans CJK SC"/>
      <family val="2"/>
    </font>
    <font>
      <b val="true"/>
      <sz val="14"/>
      <color rgb="FF2A2520"/>
      <name val="맑은 고딕"/>
      <family val="0"/>
      <charset val="1"/>
    </font>
    <font>
      <b val="true"/>
      <sz val="11"/>
      <color rgb="FF7A6230"/>
      <name val="Noto Sans CJK SC"/>
      <family val="2"/>
    </font>
    <font>
      <b val="true"/>
      <sz val="11"/>
      <color rgb="FF5C3D6B"/>
      <name val="맑은 고딕"/>
      <family val="0"/>
      <charset val="1"/>
    </font>
    <font>
      <sz val="9"/>
      <color rgb="FFA39C8E"/>
      <name val="맑은 고딕"/>
      <family val="0"/>
      <charset val="1"/>
    </font>
    <font>
      <b val="true"/>
      <sz val="11"/>
      <color rgb="FF2A2520"/>
      <name val="맑은 고딕"/>
      <family val="0"/>
      <charset val="1"/>
    </font>
    <font>
      <b val="true"/>
      <sz val="9"/>
      <color rgb="FF2A2520"/>
      <name val="Noto Sans CJK SC"/>
      <family val="2"/>
    </font>
    <font>
      <b val="true"/>
      <sz val="9"/>
      <color rgb="FF2A2520"/>
      <name val="맑은 고딕"/>
      <family val="0"/>
      <charset val="1"/>
    </font>
    <font>
      <sz val="9"/>
      <color rgb="FFB3261E"/>
      <name val="Noto Sans CJK SC"/>
      <family val="2"/>
    </font>
    <font>
      <sz val="9"/>
      <color rgb="FFB3261E"/>
      <name val="맑은 고딕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082115"/>
        <bgColor rgb="FF2A2520"/>
      </patternFill>
    </fill>
    <fill>
      <patternFill patternType="solid">
        <fgColor rgb="FFFFFBEF"/>
        <bgColor rgb="FFFAF9F6"/>
      </patternFill>
    </fill>
    <fill>
      <patternFill patternType="solid">
        <fgColor rgb="FFFAF9F6"/>
        <bgColor rgb="FFF7F5F1"/>
      </patternFill>
    </fill>
    <fill>
      <patternFill patternType="solid">
        <fgColor rgb="FF2A2520"/>
        <bgColor rgb="FF082115"/>
      </patternFill>
    </fill>
    <fill>
      <patternFill patternType="solid">
        <fgColor rgb="FFFFF2CC"/>
        <bgColor rgb="FFFCE5CD"/>
      </patternFill>
    </fill>
    <fill>
      <patternFill patternType="solid">
        <fgColor rgb="FFD9EAD3"/>
        <bgColor rgb="FFF0E7D2"/>
      </patternFill>
    </fill>
    <fill>
      <patternFill patternType="solid">
        <fgColor rgb="FFFCE5CD"/>
        <bgColor rgb="FFF0E7D2"/>
      </patternFill>
    </fill>
    <fill>
      <patternFill patternType="solid">
        <fgColor rgb="FFD9D9D9"/>
        <bgColor rgb="FFE6D5EA"/>
      </patternFill>
    </fill>
    <fill>
      <patternFill patternType="solid">
        <fgColor rgb="FFEA9999"/>
        <bgColor rgb="FFFF8080"/>
      </patternFill>
    </fill>
    <fill>
      <patternFill patternType="solid">
        <fgColor rgb="FFFFFFFF"/>
        <bgColor rgb="FFFFFBEF"/>
      </patternFill>
    </fill>
    <fill>
      <patternFill patternType="solid">
        <fgColor rgb="FFE6D5EA"/>
        <bgColor rgb="FFD9D9D9"/>
      </patternFill>
    </fill>
    <fill>
      <patternFill patternType="solid">
        <fgColor rgb="FFF7F5F1"/>
        <bgColor rgb="FFF2F2F2"/>
      </patternFill>
    </fill>
    <fill>
      <patternFill patternType="solid">
        <fgColor rgb="FFF0E7D2"/>
        <bgColor rgb="FFFCE5CD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medium">
        <color rgb="FF2A2520"/>
      </left>
      <right style="medium">
        <color rgb="FF2A2520"/>
      </right>
      <top style="medium">
        <color rgb="FF2A2520"/>
      </top>
      <bottom style="thin">
        <color rgb="FF7F7F7F"/>
      </bottom>
      <diagonal/>
    </border>
    <border diagonalUp="false" diagonalDown="false">
      <left style="medium">
        <color rgb="FF2A2520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medium">
        <color rgb="FF2A2520"/>
      </right>
      <top style="thin">
        <color rgb="FF7F7F7F"/>
      </top>
      <bottom style="thin">
        <color rgb="FF7F7F7F"/>
      </bottom>
      <diagonal/>
    </border>
    <border diagonalUp="false" diagonalDown="false">
      <left style="medium">
        <color rgb="FF2A2520"/>
      </left>
      <right style="thin">
        <color rgb="FFBFBFB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BFBFBF"/>
      </left>
      <right style="medium">
        <color rgb="FF2A2520"/>
      </right>
      <top style="thin">
        <color rgb="FF7F7F7F"/>
      </top>
      <bottom style="thin">
        <color rgb="FF7F7F7F"/>
      </bottom>
      <diagonal/>
    </border>
    <border diagonalUp="false" diagonalDown="false">
      <left style="medium">
        <color rgb="FF2A252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medium">
        <color rgb="FF2A2520"/>
      </right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2A2520"/>
      </left>
      <right style="thin">
        <color rgb="FFBFBFBF"/>
      </right>
      <top style="thin">
        <color rgb="FF7F7F7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7F7F7F"/>
      </top>
      <bottom style="thin">
        <color rgb="FFBFBFBF"/>
      </bottom>
      <diagonal/>
    </border>
    <border diagonalUp="false" diagonalDown="false">
      <left style="thin">
        <color rgb="FFBFBFBF"/>
      </left>
      <right style="medium">
        <color rgb="FF2A2520"/>
      </right>
      <top style="thin">
        <color rgb="FF7F7F7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1" borderId="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7" fillId="11" borderId="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7" fillId="11" borderId="1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36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1" borderId="1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7" fillId="11" borderId="12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7" fillId="11" borderId="1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7" fillId="10" borderId="1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7" fillId="10" borderId="12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7" fillId="10" borderId="13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7" fillId="10" borderId="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7" fillId="10" borderId="9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7" fillId="10" borderId="1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3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6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6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2F2F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BEF"/>
      <rgbColor rgb="FFFF00FF"/>
      <rgbColor rgb="FF00FFFF"/>
      <rgbColor rgb="FF800000"/>
      <rgbColor rgb="FF008000"/>
      <rgbColor rgb="FF000080"/>
      <rgbColor rgb="FF7A6230"/>
      <rgbColor rgb="FF800080"/>
      <rgbColor rgb="FF008080"/>
      <rgbColor rgb="FFBFBFBF"/>
      <rgbColor rgb="FF7F7F7F"/>
      <rgbColor rgb="FF8A8A8A"/>
      <rgbColor rgb="FF993366"/>
      <rgbColor rgb="FFFFF2CC"/>
      <rgbColor rgb="FFF2F2F2"/>
      <rgbColor rgb="FF660066"/>
      <rgbColor rgb="FFFF8080"/>
      <rgbColor rgb="FF0066CC"/>
      <rgbColor rgb="FFE6D5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5F1"/>
      <rgbColor rgb="FFD9EAD3"/>
      <rgbColor rgb="FFF0E7D2"/>
      <rgbColor rgb="FFD9D9D9"/>
      <rgbColor rgb="FFEA9999"/>
      <rgbColor rgb="FFFAF9F6"/>
      <rgbColor rgb="FFFCE5CD"/>
      <rgbColor rgb="FF3366FF"/>
      <rgbColor rgb="FF33CCCC"/>
      <rgbColor rgb="FF99CC00"/>
      <rgbColor rgb="FFFFCC00"/>
      <rgbColor rgb="FFFF9900"/>
      <rgbColor rgb="FFFF6600"/>
      <rgbColor rgb="FF8A8578"/>
      <rgbColor rgb="FFA39C8E"/>
      <rgbColor rgb="FF003366"/>
      <rgbColor rgb="FF339966"/>
      <rgbColor rgb="FF082115"/>
      <rgbColor rgb="FF2A2520"/>
      <rgbColor rgb="FFB3261E"/>
      <rgbColor rgb="FF993366"/>
      <rgbColor rgb="FF5C3D6B"/>
      <rgbColor rgb="FF3C41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"/>
    <col collapsed="false" customWidth="true" hidden="false" outlineLevel="0" max="3" min="3" style="0" width="104"/>
  </cols>
  <sheetData>
    <row r="2" customFormat="false" ht="25.5" hidden="false" customHeight="true" outlineLevel="0" collapsed="false">
      <c r="C2" s="1" t="s">
        <v>0</v>
      </c>
    </row>
    <row r="3" customFormat="false" ht="15" hidden="false" customHeight="false" outlineLevel="0" collapsed="false">
      <c r="C3" s="2" t="s">
        <v>1</v>
      </c>
    </row>
    <row r="4" customFormat="false" ht="15" hidden="false" customHeight="false" outlineLevel="0" collapsed="false">
      <c r="C4" s="3"/>
    </row>
    <row r="5" customFormat="false" ht="15" hidden="false" customHeight="false" outlineLevel="0" collapsed="false">
      <c r="C5" s="4" t="s">
        <v>2</v>
      </c>
    </row>
    <row r="6" customFormat="false" ht="15" hidden="false" customHeight="false" outlineLevel="0" collapsed="false">
      <c r="C6" s="5" t="s">
        <v>3</v>
      </c>
    </row>
    <row r="7" customFormat="false" ht="15" hidden="false" customHeight="false" outlineLevel="0" collapsed="false">
      <c r="C7" s="3"/>
    </row>
    <row r="8" customFormat="false" ht="19.4" hidden="false" customHeight="false" outlineLevel="0" collapsed="false">
      <c r="C8" s="6" t="s">
        <v>4</v>
      </c>
    </row>
    <row r="9" customFormat="false" ht="15" hidden="false" customHeight="false" outlineLevel="0" collapsed="false">
      <c r="C9" s="5" t="s">
        <v>5</v>
      </c>
    </row>
    <row r="10" customFormat="false" ht="15" hidden="false" customHeight="false" outlineLevel="0" collapsed="false">
      <c r="C10" s="5" t="s">
        <v>6</v>
      </c>
    </row>
    <row r="11" customFormat="false" ht="15" hidden="false" customHeight="false" outlineLevel="0" collapsed="false">
      <c r="C11" s="3"/>
    </row>
    <row r="12" customFormat="false" ht="19.4" hidden="false" customHeight="false" outlineLevel="0" collapsed="false">
      <c r="C12" s="6" t="s">
        <v>7</v>
      </c>
    </row>
    <row r="13" customFormat="false" ht="15" hidden="false" customHeight="false" outlineLevel="0" collapsed="false">
      <c r="C13" s="5" t="s">
        <v>8</v>
      </c>
    </row>
    <row r="14" customFormat="false" ht="15" hidden="false" customHeight="false" outlineLevel="0" collapsed="false">
      <c r="C14" s="5" t="s">
        <v>9</v>
      </c>
    </row>
    <row r="15" customFormat="false" ht="15" hidden="false" customHeight="false" outlineLevel="0" collapsed="false">
      <c r="C15" s="5" t="s">
        <v>10</v>
      </c>
    </row>
    <row r="16" customFormat="false" ht="15" hidden="false" customHeight="false" outlineLevel="0" collapsed="false">
      <c r="C16" s="5" t="s">
        <v>11</v>
      </c>
    </row>
    <row r="17" customFormat="false" ht="15" hidden="false" customHeight="false" outlineLevel="0" collapsed="false">
      <c r="C17" s="5" t="s">
        <v>12</v>
      </c>
    </row>
    <row r="18" customFormat="false" ht="15" hidden="false" customHeight="false" outlineLevel="0" collapsed="false">
      <c r="C18" s="3" t="s">
        <v>13</v>
      </c>
    </row>
    <row r="19" customFormat="false" ht="15" hidden="false" customHeight="false" outlineLevel="0" collapsed="false">
      <c r="C19" s="3"/>
    </row>
    <row r="20" customFormat="false" ht="19.4" hidden="false" customHeight="false" outlineLevel="0" collapsed="false">
      <c r="C20" s="6" t="s">
        <v>14</v>
      </c>
    </row>
    <row r="21" customFormat="false" ht="15" hidden="false" customHeight="false" outlineLevel="0" collapsed="false">
      <c r="C21" s="5" t="s">
        <v>15</v>
      </c>
    </row>
    <row r="22" customFormat="false" ht="15" hidden="false" customHeight="false" outlineLevel="0" collapsed="false">
      <c r="C22" s="5" t="s">
        <v>16</v>
      </c>
    </row>
    <row r="23" customFormat="false" ht="15" hidden="false" customHeight="false" outlineLevel="0" collapsed="false">
      <c r="C23" s="5" t="s">
        <v>17</v>
      </c>
    </row>
    <row r="24" customFormat="false" ht="15" hidden="false" customHeight="false" outlineLevel="0" collapsed="false">
      <c r="C24" s="3"/>
    </row>
    <row r="25" customFormat="false" ht="19.4" hidden="false" customHeight="false" outlineLevel="0" collapsed="false">
      <c r="C25" s="6" t="s">
        <v>18</v>
      </c>
    </row>
    <row r="26" customFormat="false" ht="15" hidden="false" customHeight="false" outlineLevel="0" collapsed="false">
      <c r="C26" s="5" t="s">
        <v>19</v>
      </c>
    </row>
    <row r="27" customFormat="false" ht="15" hidden="false" customHeight="false" outlineLevel="0" collapsed="false">
      <c r="C27" s="3" t="s">
        <v>20</v>
      </c>
    </row>
    <row r="28" customFormat="false" ht="15" hidden="false" customHeight="false" outlineLevel="0" collapsed="false">
      <c r="C28" s="3" t="s">
        <v>21</v>
      </c>
    </row>
    <row r="29" customFormat="false" ht="15" hidden="false" customHeight="false" outlineLevel="0" collapsed="false">
      <c r="C29" s="3"/>
    </row>
    <row r="30" customFormat="false" ht="15" hidden="false" customHeight="false" outlineLevel="0" collapsed="false">
      <c r="C30" s="7" t="s">
        <v>22</v>
      </c>
    </row>
    <row r="31" customFormat="false" ht="15" hidden="false" customHeight="false" outlineLevel="0" collapsed="false">
      <c r="C31" s="7" t="s">
        <v>23</v>
      </c>
    </row>
    <row r="33" customFormat="false" ht="27.75" hidden="false" customHeight="true" outlineLevel="0" collapsed="false">
      <c r="B33" s="8" t="s">
        <v>24</v>
      </c>
      <c r="C33" s="8"/>
      <c r="D33" s="8"/>
    </row>
    <row r="34" customFormat="false" ht="15" hidden="false" customHeight="false" outlineLevel="0" collapsed="false">
      <c r="B34" s="9" t="s">
        <v>25</v>
      </c>
      <c r="C34" s="10" t="s">
        <v>26</v>
      </c>
    </row>
    <row r="35" customFormat="false" ht="15" hidden="false" customHeight="false" outlineLevel="0" collapsed="false">
      <c r="B35" s="9" t="s">
        <v>27</v>
      </c>
      <c r="C35" s="11" t="s">
        <v>28</v>
      </c>
    </row>
    <row r="36" customFormat="false" ht="15" hidden="false" customHeight="false" outlineLevel="0" collapsed="false">
      <c r="B36" s="9"/>
      <c r="C36" s="10" t="s">
        <v>29</v>
      </c>
    </row>
    <row r="37" customFormat="false" ht="15" hidden="false" customHeight="false" outlineLevel="0" collapsed="false">
      <c r="B37" s="9"/>
      <c r="C37" s="10" t="s">
        <v>30</v>
      </c>
    </row>
    <row r="38" customFormat="false" ht="15" hidden="false" customHeight="false" outlineLevel="0" collapsed="false">
      <c r="B38" s="9" t="s">
        <v>31</v>
      </c>
      <c r="C38" s="11" t="s">
        <v>32</v>
      </c>
    </row>
    <row r="39" customFormat="false" ht="15" hidden="false" customHeight="false" outlineLevel="0" collapsed="false">
      <c r="B39" s="9" t="s">
        <v>33</v>
      </c>
      <c r="C39" s="10" t="s">
        <v>34</v>
      </c>
    </row>
    <row r="41" customFormat="false" ht="15" hidden="false" customHeight="false" outlineLevel="0" collapsed="false">
      <c r="B41" s="12" t="s">
        <v>35</v>
      </c>
    </row>
  </sheetData>
  <mergeCells count="1">
    <mergeCell ref="B33:D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6" min="4" style="0" width="14"/>
    <col collapsed="false" customWidth="true" hidden="false" outlineLevel="0" max="7" min="7" style="0" width="30"/>
  </cols>
  <sheetData>
    <row r="2" customFormat="false" ht="19.7" hidden="false" customHeight="false" outlineLevel="0" collapsed="false">
      <c r="B2" s="13" t="s">
        <v>36</v>
      </c>
    </row>
    <row r="3" customFormat="false" ht="15" hidden="false" customHeight="false" outlineLevel="0" collapsed="false">
      <c r="B3" s="2" t="s">
        <v>37</v>
      </c>
    </row>
    <row r="5" customFormat="false" ht="17.15" hidden="false" customHeight="false" outlineLevel="0" collapsed="false">
      <c r="B5" s="14" t="s">
        <v>38</v>
      </c>
      <c r="C5" s="15" t="s">
        <v>39</v>
      </c>
      <c r="D5" s="16" t="s">
        <v>40</v>
      </c>
      <c r="E5" s="17" t="s">
        <v>41</v>
      </c>
    </row>
    <row r="7" customFormat="false" ht="15" hidden="false" customHeight="false" outlineLevel="0" collapsed="false">
      <c r="B7" s="4" t="s">
        <v>42</v>
      </c>
      <c r="C7" s="17" t="s">
        <v>43</v>
      </c>
    </row>
    <row r="8" customFormat="false" ht="24" hidden="false" customHeight="true" outlineLevel="0" collapsed="false">
      <c r="B8" s="18" t="s">
        <v>44</v>
      </c>
      <c r="C8" s="18" t="s">
        <v>45</v>
      </c>
    </row>
    <row r="9" customFormat="false" ht="15" hidden="false" customHeight="false" outlineLevel="0" collapsed="false">
      <c r="B9" s="19" t="n">
        <v>1</v>
      </c>
      <c r="C9" s="20" t="s">
        <v>46</v>
      </c>
    </row>
    <row r="10" customFormat="false" ht="15" hidden="false" customHeight="false" outlineLevel="0" collapsed="false">
      <c r="B10" s="19" t="n">
        <v>2</v>
      </c>
      <c r="C10" s="20" t="s">
        <v>47</v>
      </c>
    </row>
    <row r="11" customFormat="false" ht="15" hidden="false" customHeight="false" outlineLevel="0" collapsed="false">
      <c r="B11" s="19" t="n">
        <v>3</v>
      </c>
      <c r="C11" s="20" t="s">
        <v>48</v>
      </c>
    </row>
    <row r="12" customFormat="false" ht="15" hidden="false" customHeight="false" outlineLevel="0" collapsed="false">
      <c r="B12" s="19" t="n">
        <v>4</v>
      </c>
      <c r="C12" s="20" t="s">
        <v>49</v>
      </c>
    </row>
    <row r="13" customFormat="false" ht="15" hidden="false" customHeight="false" outlineLevel="0" collapsed="false">
      <c r="B13" s="19" t="n">
        <v>5</v>
      </c>
      <c r="C13" s="20" t="s">
        <v>50</v>
      </c>
    </row>
    <row r="14" customFormat="false" ht="15" hidden="false" customHeight="false" outlineLevel="0" collapsed="false">
      <c r="B14" s="19" t="n">
        <v>6</v>
      </c>
      <c r="C14" s="20"/>
    </row>
    <row r="15" customFormat="false" ht="15" hidden="false" customHeight="false" outlineLevel="0" collapsed="false">
      <c r="B15" s="19" t="n">
        <v>7</v>
      </c>
      <c r="C15" s="20"/>
    </row>
    <row r="16" customFormat="false" ht="15" hidden="false" customHeight="false" outlineLevel="0" collapsed="false">
      <c r="B16" s="19" t="n">
        <v>8</v>
      </c>
      <c r="C16" s="20"/>
    </row>
    <row r="17" customFormat="false" ht="19.4" hidden="false" customHeight="false" outlineLevel="0" collapsed="false">
      <c r="B17" s="6" t="s">
        <v>51</v>
      </c>
      <c r="C17" s="17" t="s">
        <v>52</v>
      </c>
    </row>
    <row r="18" customFormat="false" ht="24" hidden="false" customHeight="true" outlineLevel="0" collapsed="false">
      <c r="B18" s="18" t="s">
        <v>44</v>
      </c>
      <c r="C18" s="18" t="s">
        <v>53</v>
      </c>
      <c r="D18" s="21" t="s">
        <v>54</v>
      </c>
      <c r="E18" s="18" t="s">
        <v>55</v>
      </c>
    </row>
    <row r="19" customFormat="false" ht="15" hidden="false" customHeight="false" outlineLevel="0" collapsed="false">
      <c r="B19" s="19" t="n">
        <v>1</v>
      </c>
      <c r="C19" s="22" t="s">
        <v>56</v>
      </c>
      <c r="D19" s="23" t="n">
        <v>8000</v>
      </c>
      <c r="E19" s="24" t="s">
        <v>57</v>
      </c>
    </row>
    <row r="20" customFormat="false" ht="15" hidden="false" customHeight="false" outlineLevel="0" collapsed="false">
      <c r="B20" s="19" t="n">
        <v>2</v>
      </c>
      <c r="C20" s="22" t="s">
        <v>58</v>
      </c>
      <c r="D20" s="23" t="n">
        <v>13000</v>
      </c>
      <c r="E20" s="24"/>
    </row>
    <row r="21" customFormat="false" ht="15" hidden="false" customHeight="false" outlineLevel="0" collapsed="false">
      <c r="B21" s="19" t="n">
        <v>3</v>
      </c>
      <c r="C21" s="20" t="s">
        <v>59</v>
      </c>
      <c r="D21" s="23" t="n">
        <v>8000</v>
      </c>
      <c r="E21" s="24"/>
    </row>
    <row r="22" customFormat="false" ht="15" hidden="false" customHeight="false" outlineLevel="0" collapsed="false">
      <c r="B22" s="19" t="n">
        <v>4</v>
      </c>
      <c r="C22" s="22"/>
      <c r="D22" s="23"/>
      <c r="E22" s="24"/>
    </row>
    <row r="23" customFormat="false" ht="15" hidden="false" customHeight="false" outlineLevel="0" collapsed="false">
      <c r="B23" s="4" t="s">
        <v>60</v>
      </c>
      <c r="C23" s="17" t="s">
        <v>61</v>
      </c>
    </row>
    <row r="24" customFormat="false" ht="24" hidden="false" customHeight="true" outlineLevel="0" collapsed="false">
      <c r="B24" s="18" t="s">
        <v>62</v>
      </c>
      <c r="C24" s="18" t="s">
        <v>63</v>
      </c>
      <c r="D24" s="21" t="s">
        <v>54</v>
      </c>
      <c r="E24" s="18" t="s">
        <v>55</v>
      </c>
    </row>
    <row r="25" customFormat="false" ht="15" hidden="false" customHeight="false" outlineLevel="0" collapsed="false">
      <c r="B25" s="25" t="s">
        <v>64</v>
      </c>
      <c r="C25" s="26" t="n">
        <v>8</v>
      </c>
      <c r="D25" s="26" t="n">
        <v>12000</v>
      </c>
      <c r="E25" s="24" t="s">
        <v>65</v>
      </c>
    </row>
    <row r="26" customFormat="false" ht="15" hidden="false" customHeight="false" outlineLevel="0" collapsed="false">
      <c r="B26" s="25" t="s">
        <v>66</v>
      </c>
      <c r="C26" s="26" t="n">
        <v>12</v>
      </c>
      <c r="D26" s="26" t="n">
        <v>20000</v>
      </c>
      <c r="E26" s="24"/>
    </row>
    <row r="27" customFormat="false" ht="15" hidden="false" customHeight="false" outlineLevel="0" collapsed="false">
      <c r="B27" s="25"/>
      <c r="C27" s="26"/>
      <c r="D27" s="26"/>
      <c r="E27" s="24"/>
    </row>
    <row r="28" customFormat="false" ht="15" hidden="false" customHeight="false" outlineLevel="0" collapsed="false">
      <c r="B28" s="25"/>
      <c r="C28" s="26"/>
      <c r="D28" s="26"/>
      <c r="E28" s="24"/>
    </row>
    <row r="29" customFormat="false" ht="15" hidden="false" customHeight="false" outlineLevel="0" collapsed="false">
      <c r="B29" s="25"/>
      <c r="C29" s="26"/>
      <c r="D29" s="26"/>
      <c r="E29" s="24"/>
    </row>
    <row r="30" customFormat="false" ht="15" hidden="false" customHeight="false" outlineLevel="0" collapsed="false">
      <c r="B30" s="25"/>
      <c r="C30" s="26"/>
      <c r="D30" s="26"/>
      <c r="E30" s="24"/>
    </row>
    <row r="31" customFormat="false" ht="15" hidden="false" customHeight="false" outlineLevel="0" collapsed="false">
      <c r="B31" s="25"/>
      <c r="C31" s="26"/>
      <c r="D31" s="26"/>
      <c r="E31" s="24"/>
    </row>
    <row r="32" customFormat="false" ht="15" hidden="false" customHeight="false" outlineLevel="0" collapsed="false">
      <c r="B32" s="25"/>
      <c r="C32" s="26"/>
      <c r="D32" s="26"/>
      <c r="E32" s="24"/>
    </row>
    <row r="33" customFormat="false" ht="15" hidden="false" customHeight="false" outlineLevel="0" collapsed="false">
      <c r="B33" s="4" t="s">
        <v>67</v>
      </c>
      <c r="C33" s="17" t="s">
        <v>68</v>
      </c>
    </row>
    <row r="34" customFormat="false" ht="24" hidden="false" customHeight="true" outlineLevel="0" collapsed="false">
      <c r="B34" s="18" t="s">
        <v>69</v>
      </c>
      <c r="C34" s="21" t="s">
        <v>54</v>
      </c>
    </row>
    <row r="35" customFormat="false" ht="15" hidden="false" customHeight="false" outlineLevel="0" collapsed="false">
      <c r="B35" s="27" t="s">
        <v>70</v>
      </c>
      <c r="C35" s="23" t="n">
        <v>12000</v>
      </c>
    </row>
    <row r="36" customFormat="false" ht="15" hidden="false" customHeight="false" outlineLevel="0" collapsed="false">
      <c r="B36" s="4" t="s">
        <v>71</v>
      </c>
      <c r="C36" s="17" t="s">
        <v>72</v>
      </c>
    </row>
    <row r="38" customFormat="false" ht="24" hidden="false" customHeight="true" outlineLevel="0" collapsed="false">
      <c r="B38" s="28" t="s">
        <v>73</v>
      </c>
      <c r="C38" s="29" t="s">
        <v>74</v>
      </c>
      <c r="D38" s="30" t="s">
        <v>75</v>
      </c>
      <c r="E38" s="31" t="s">
        <v>76</v>
      </c>
      <c r="F38" s="32" t="s">
        <v>77</v>
      </c>
      <c r="G38" s="33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V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74" min="3" style="0" width="15"/>
  </cols>
  <sheetData>
    <row r="2" customFormat="false" ht="27.75" hidden="false" customHeight="true" outlineLevel="0" collapsed="false">
      <c r="B2" s="13" t="str">
        <f aca="false">IFERROR(설정!$C$5&amp;"  ·  1주차","")</f>
        <v>2026년 10월  ·  1주차</v>
      </c>
    </row>
    <row r="3" customFormat="false" ht="15" hidden="false" customHeight="false" outlineLevel="0" collapsed="false">
      <c r="B3" s="2" t="s">
        <v>79</v>
      </c>
    </row>
    <row r="4" customFormat="false" ht="15" hidden="false" customHeight="false" outlineLevel="0" collapsed="false">
      <c r="B4" s="34" t="s">
        <v>80</v>
      </c>
      <c r="C4" s="35"/>
    </row>
    <row r="5" customFormat="false" ht="30" hidden="false" customHeight="true" outlineLevel="0" collapsed="false">
      <c r="C5" s="36" t="str">
        <f aca="false">IF($C$4="","",TEXT($C$4+0,"m/d")&amp;" "&amp;CHOOSE(WEEKDAY($C$4+0,2),"월","화","수","목","금","토","일")&amp;"      도수 "&amp;(COUNTA(C$8:C$28)+COUNTA(D$8:D$28)+COUNTA(E$8:E$28)+COUNTA(F$8:F$28)+COUNTA(G$8:G$28)+COUNTA(H$8:H$28)+COUNTA(I$8:I$28)+COUNTA(J$8:J$28))&amp;"건   ·   ESWT "&amp;(COUNTA(K$8:K$28)+COUNTA(L$8:L$28)+COUNTA(M$8:M$28)+COUNTA(N$8:N$28))&amp;"건")</f>
        <v/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 t="str">
        <f aca="false">IF($C$4="","",TEXT($C$4+1,"m/d")&amp;" "&amp;CHOOSE(WEEKDAY($C$4+1,2),"월","화","수","목","금","토","일")&amp;"      도수 "&amp;(COUNTA(O$8:O$28)+COUNTA(P$8:P$28)+COUNTA(Q$8:Q$28)+COUNTA(R$8:R$28)+COUNTA(S$8:S$28)+COUNTA(T$8:T$28)+COUNTA(U$8:U$28)+COUNTA(V$8:V$28))&amp;"건   ·   ESWT "&amp;(COUNTA(W$8:W$28)+COUNTA(X$8:X$28)+COUNTA(Y$8:Y$28)+COUNTA(Z$8:Z$28))&amp;"건")</f>
        <v/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 t="str">
        <f aca="false">IF($C$4="","",TEXT($C$4+2,"m/d")&amp;" "&amp;CHOOSE(WEEKDAY($C$4+2,2),"월","화","수","목","금","토","일")&amp;"      도수 "&amp;(COUNTA(AA$8:AA$28)+COUNTA(AB$8:AB$28)+COUNTA(AC$8:AC$28)+COUNTA(AD$8:AD$28)+COUNTA(AE$8:AE$28)+COUNTA(AF$8:AF$28)+COUNTA(AG$8:AG$28)+COUNTA(AH$8:AH$28))&amp;"건   ·   ESWT "&amp;(COUNTA(AI$8:AI$28)+COUNTA(AJ$8:AJ$28)+COUNTA(AK$8:AK$28)+COUNTA(AL$8:AL$28))&amp;"건")</f>
        <v/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 t="str">
        <f aca="false">IF($C$4="","",TEXT($C$4+3,"m/d")&amp;" "&amp;CHOOSE(WEEKDAY($C$4+3,2),"월","화","수","목","금","토","일")&amp;"      도수 "&amp;(COUNTA(AM$8:AM$28)+COUNTA(AN$8:AN$28)+COUNTA(AO$8:AO$28)+COUNTA(AP$8:AP$28)+COUNTA(AQ$8:AQ$28)+COUNTA(AR$8:AR$28)+COUNTA(AS$8:AS$28)+COUNTA(AT$8:AT$28))&amp;"건   ·   ESWT "&amp;(COUNTA(AU$8:AU$28)+COUNTA(AV$8:AV$28)+COUNTA(AW$8:AW$28)+COUNTA(AX$8:AX$28))&amp;"건")</f>
        <v/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 t="str">
        <f aca="false">IF($C$4="","",TEXT($C$4+4,"m/d")&amp;" "&amp;CHOOSE(WEEKDAY($C$4+4,2),"월","화","수","목","금","토","일")&amp;"      도수 "&amp;(COUNTA(AY$8:AY$28)+COUNTA(AZ$8:AZ$28)+COUNTA(BA$8:BA$28)+COUNTA(BB$8:BB$28)+COUNTA(BC$8:BC$28)+COUNTA(BD$8:BD$28)+COUNTA(BE$8:BE$28)+COUNTA(BF$8:BF$28))&amp;"건   ·   ESWT "&amp;(COUNTA(BG$8:BG$28)+COUNTA(BH$8:BH$28)+COUNTA(BI$8:BI$28)+COUNTA(BJ$8:BJ$28))&amp;"건")</f>
        <v/>
      </c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 t="str">
        <f aca="false">IF($C$4="","",TEXT($C$4+5,"m/d")&amp;" "&amp;CHOOSE(WEEKDAY($C$4+5,2),"월","화","수","목","금","토","일")&amp;"      도수 "&amp;(COUNTA(BK$8:BK$28)+COUNTA(BL$8:BL$28)+COUNTA(BM$8:BM$28)+COUNTA(BN$8:BN$28)+COUNTA(BO$8:BO$28)+COUNTA(BP$8:BP$28)+COUNTA(BQ$8:BQ$28)+COUNTA(BR$8:BR$28))&amp;"건   ·   ESWT "&amp;(COUNTA(BS$8:BS$28)+COUNTA(BT$8:BT$28)+COUNTA(BU$8:BU$28)+COUNTA(BV$8:BV$28))&amp;"건")</f>
        <v/>
      </c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</row>
    <row r="6" customFormat="false" ht="21.75" hidden="false" customHeight="true" outlineLevel="0" collapsed="false">
      <c r="C6" s="37" t="s">
        <v>81</v>
      </c>
      <c r="D6" s="37"/>
      <c r="E6" s="37"/>
      <c r="F6" s="37"/>
      <c r="G6" s="37"/>
      <c r="H6" s="37"/>
      <c r="I6" s="37"/>
      <c r="J6" s="37"/>
      <c r="K6" s="38" t="s">
        <v>82</v>
      </c>
      <c r="L6" s="38"/>
      <c r="M6" s="38"/>
      <c r="N6" s="38"/>
      <c r="O6" s="37" t="s">
        <v>81</v>
      </c>
      <c r="P6" s="37"/>
      <c r="Q6" s="37"/>
      <c r="R6" s="37"/>
      <c r="S6" s="37"/>
      <c r="T6" s="37"/>
      <c r="U6" s="37"/>
      <c r="V6" s="37"/>
      <c r="W6" s="38" t="s">
        <v>82</v>
      </c>
      <c r="X6" s="38"/>
      <c r="Y6" s="38"/>
      <c r="Z6" s="38"/>
      <c r="AA6" s="37" t="s">
        <v>81</v>
      </c>
      <c r="AB6" s="37"/>
      <c r="AC6" s="37"/>
      <c r="AD6" s="37"/>
      <c r="AE6" s="37"/>
      <c r="AF6" s="37"/>
      <c r="AG6" s="37"/>
      <c r="AH6" s="37"/>
      <c r="AI6" s="38" t="s">
        <v>82</v>
      </c>
      <c r="AJ6" s="38"/>
      <c r="AK6" s="38"/>
      <c r="AL6" s="38"/>
      <c r="AM6" s="37" t="s">
        <v>81</v>
      </c>
      <c r="AN6" s="37"/>
      <c r="AO6" s="37"/>
      <c r="AP6" s="37"/>
      <c r="AQ6" s="37"/>
      <c r="AR6" s="37"/>
      <c r="AS6" s="37"/>
      <c r="AT6" s="37"/>
      <c r="AU6" s="38" t="s">
        <v>82</v>
      </c>
      <c r="AV6" s="38"/>
      <c r="AW6" s="38"/>
      <c r="AX6" s="38"/>
      <c r="AY6" s="37" t="s">
        <v>81</v>
      </c>
      <c r="AZ6" s="37"/>
      <c r="BA6" s="37"/>
      <c r="BB6" s="37"/>
      <c r="BC6" s="37"/>
      <c r="BD6" s="37"/>
      <c r="BE6" s="37"/>
      <c r="BF6" s="37"/>
      <c r="BG6" s="38" t="s">
        <v>82</v>
      </c>
      <c r="BH6" s="38"/>
      <c r="BI6" s="38"/>
      <c r="BJ6" s="38"/>
      <c r="BK6" s="37" t="s">
        <v>81</v>
      </c>
      <c r="BL6" s="37"/>
      <c r="BM6" s="37"/>
      <c r="BN6" s="37"/>
      <c r="BO6" s="37"/>
      <c r="BP6" s="37"/>
      <c r="BQ6" s="37"/>
      <c r="BR6" s="37"/>
      <c r="BS6" s="38" t="s">
        <v>82</v>
      </c>
      <c r="BT6" s="38"/>
      <c r="BU6" s="38"/>
      <c r="BV6" s="38"/>
    </row>
    <row r="7" customFormat="false" ht="21.75" hidden="false" customHeight="true" outlineLevel="0" collapsed="false">
      <c r="C7" s="39" t="str">
        <f aca="false">IF(설정!$C$9="","",설정!$C$9)</f>
        <v>한지음</v>
      </c>
      <c r="D7" s="40" t="str">
        <f aca="false">IF(설정!$C$10="","",설정!$C$10)</f>
        <v>서가온</v>
      </c>
      <c r="E7" s="40" t="str">
        <f aca="false">IF(설정!$C$11="","",설정!$C$11)</f>
        <v>노다엘</v>
      </c>
      <c r="F7" s="40" t="str">
        <f aca="false">IF(설정!$C$12="","",설정!$C$12)</f>
        <v>백도현</v>
      </c>
      <c r="G7" s="40" t="str">
        <f aca="false">IF(설정!$C$13="","",설정!$C$13)</f>
        <v>민서후</v>
      </c>
      <c r="H7" s="40" t="str">
        <f aca="false">IF(설정!$C$14="","",설정!$C$14)</f>
        <v/>
      </c>
      <c r="I7" s="40" t="str">
        <f aca="false">IF(설정!$C$15="","",설정!$C$15)</f>
        <v/>
      </c>
      <c r="J7" s="40" t="str">
        <f aca="false">IF(설정!$C$16="","",설정!$C$16)</f>
        <v/>
      </c>
      <c r="K7" s="40" t="str">
        <f aca="false">IF(설정!$C$19="","",설정!$C$19)</f>
        <v>2000타</v>
      </c>
      <c r="L7" s="40" t="str">
        <f aca="false">IF(설정!$C$20="","",설정!$C$20)</f>
        <v>4000타</v>
      </c>
      <c r="M7" s="40" t="str">
        <f aca="false">IF(설정!$C$21="","",설정!$C$21)</f>
        <v>방 2</v>
      </c>
      <c r="N7" s="41" t="str">
        <f aca="false">IF(설정!$C$22="","",설정!$C$22)</f>
        <v/>
      </c>
      <c r="O7" s="39" t="str">
        <f aca="false">IF(설정!$C$9="","",설정!$C$9)</f>
        <v>한지음</v>
      </c>
      <c r="P7" s="40" t="str">
        <f aca="false">IF(설정!$C$10="","",설정!$C$10)</f>
        <v>서가온</v>
      </c>
      <c r="Q7" s="40" t="str">
        <f aca="false">IF(설정!$C$11="","",설정!$C$11)</f>
        <v>노다엘</v>
      </c>
      <c r="R7" s="40" t="str">
        <f aca="false">IF(설정!$C$12="","",설정!$C$12)</f>
        <v>백도현</v>
      </c>
      <c r="S7" s="40" t="str">
        <f aca="false">IF(설정!$C$13="","",설정!$C$13)</f>
        <v>민서후</v>
      </c>
      <c r="T7" s="40" t="str">
        <f aca="false">IF(설정!$C$14="","",설정!$C$14)</f>
        <v/>
      </c>
      <c r="U7" s="40" t="str">
        <f aca="false">IF(설정!$C$15="","",설정!$C$15)</f>
        <v/>
      </c>
      <c r="V7" s="40" t="str">
        <f aca="false">IF(설정!$C$16="","",설정!$C$16)</f>
        <v/>
      </c>
      <c r="W7" s="40" t="str">
        <f aca="false">IF(설정!$C$19="","",설정!$C$19)</f>
        <v>2000타</v>
      </c>
      <c r="X7" s="40" t="str">
        <f aca="false">IF(설정!$C$20="","",설정!$C$20)</f>
        <v>4000타</v>
      </c>
      <c r="Y7" s="40" t="str">
        <f aca="false">IF(설정!$C$21="","",설정!$C$21)</f>
        <v>방 2</v>
      </c>
      <c r="Z7" s="41" t="str">
        <f aca="false">IF(설정!$C$22="","",설정!$C$22)</f>
        <v/>
      </c>
      <c r="AA7" s="39" t="str">
        <f aca="false">IF(설정!$C$9="","",설정!$C$9)</f>
        <v>한지음</v>
      </c>
      <c r="AB7" s="40" t="str">
        <f aca="false">IF(설정!$C$10="","",설정!$C$10)</f>
        <v>서가온</v>
      </c>
      <c r="AC7" s="40" t="str">
        <f aca="false">IF(설정!$C$11="","",설정!$C$11)</f>
        <v>노다엘</v>
      </c>
      <c r="AD7" s="40" t="str">
        <f aca="false">IF(설정!$C$12="","",설정!$C$12)</f>
        <v>백도현</v>
      </c>
      <c r="AE7" s="40" t="str">
        <f aca="false">IF(설정!$C$13="","",설정!$C$13)</f>
        <v>민서후</v>
      </c>
      <c r="AF7" s="40" t="str">
        <f aca="false">IF(설정!$C$14="","",설정!$C$14)</f>
        <v/>
      </c>
      <c r="AG7" s="40" t="str">
        <f aca="false">IF(설정!$C$15="","",설정!$C$15)</f>
        <v/>
      </c>
      <c r="AH7" s="40" t="str">
        <f aca="false">IF(설정!$C$16="","",설정!$C$16)</f>
        <v/>
      </c>
      <c r="AI7" s="40" t="str">
        <f aca="false">IF(설정!$C$19="","",설정!$C$19)</f>
        <v>2000타</v>
      </c>
      <c r="AJ7" s="40" t="str">
        <f aca="false">IF(설정!$C$20="","",설정!$C$20)</f>
        <v>4000타</v>
      </c>
      <c r="AK7" s="40" t="str">
        <f aca="false">IF(설정!$C$21="","",설정!$C$21)</f>
        <v>방 2</v>
      </c>
      <c r="AL7" s="41" t="str">
        <f aca="false">IF(설정!$C$22="","",설정!$C$22)</f>
        <v/>
      </c>
      <c r="AM7" s="39" t="str">
        <f aca="false">IF(설정!$C$9="","",설정!$C$9)</f>
        <v>한지음</v>
      </c>
      <c r="AN7" s="40" t="str">
        <f aca="false">IF(설정!$C$10="","",설정!$C$10)</f>
        <v>서가온</v>
      </c>
      <c r="AO7" s="40" t="str">
        <f aca="false">IF(설정!$C$11="","",설정!$C$11)</f>
        <v>노다엘</v>
      </c>
      <c r="AP7" s="40" t="str">
        <f aca="false">IF(설정!$C$12="","",설정!$C$12)</f>
        <v>백도현</v>
      </c>
      <c r="AQ7" s="40" t="str">
        <f aca="false">IF(설정!$C$13="","",설정!$C$13)</f>
        <v>민서후</v>
      </c>
      <c r="AR7" s="40" t="str">
        <f aca="false">IF(설정!$C$14="","",설정!$C$14)</f>
        <v/>
      </c>
      <c r="AS7" s="40" t="str">
        <f aca="false">IF(설정!$C$15="","",설정!$C$15)</f>
        <v/>
      </c>
      <c r="AT7" s="40" t="str">
        <f aca="false">IF(설정!$C$16="","",설정!$C$16)</f>
        <v/>
      </c>
      <c r="AU7" s="40" t="str">
        <f aca="false">IF(설정!$C$19="","",설정!$C$19)</f>
        <v>2000타</v>
      </c>
      <c r="AV7" s="40" t="str">
        <f aca="false">IF(설정!$C$20="","",설정!$C$20)</f>
        <v>4000타</v>
      </c>
      <c r="AW7" s="40" t="str">
        <f aca="false">IF(설정!$C$21="","",설정!$C$21)</f>
        <v>방 2</v>
      </c>
      <c r="AX7" s="41" t="str">
        <f aca="false">IF(설정!$C$22="","",설정!$C$22)</f>
        <v/>
      </c>
      <c r="AY7" s="39" t="str">
        <f aca="false">IF(설정!$C$9="","",설정!$C$9)</f>
        <v>한지음</v>
      </c>
      <c r="AZ7" s="40" t="str">
        <f aca="false">IF(설정!$C$10="","",설정!$C$10)</f>
        <v>서가온</v>
      </c>
      <c r="BA7" s="40" t="str">
        <f aca="false">IF(설정!$C$11="","",설정!$C$11)</f>
        <v>노다엘</v>
      </c>
      <c r="BB7" s="40" t="str">
        <f aca="false">IF(설정!$C$12="","",설정!$C$12)</f>
        <v>백도현</v>
      </c>
      <c r="BC7" s="40" t="str">
        <f aca="false">IF(설정!$C$13="","",설정!$C$13)</f>
        <v>민서후</v>
      </c>
      <c r="BD7" s="40" t="str">
        <f aca="false">IF(설정!$C$14="","",설정!$C$14)</f>
        <v/>
      </c>
      <c r="BE7" s="40" t="str">
        <f aca="false">IF(설정!$C$15="","",설정!$C$15)</f>
        <v/>
      </c>
      <c r="BF7" s="40" t="str">
        <f aca="false">IF(설정!$C$16="","",설정!$C$16)</f>
        <v/>
      </c>
      <c r="BG7" s="40" t="str">
        <f aca="false">IF(설정!$C$19="","",설정!$C$19)</f>
        <v>2000타</v>
      </c>
      <c r="BH7" s="40" t="str">
        <f aca="false">IF(설정!$C$20="","",설정!$C$20)</f>
        <v>4000타</v>
      </c>
      <c r="BI7" s="40" t="str">
        <f aca="false">IF(설정!$C$21="","",설정!$C$21)</f>
        <v>방 2</v>
      </c>
      <c r="BJ7" s="41" t="str">
        <f aca="false">IF(설정!$C$22="","",설정!$C$22)</f>
        <v/>
      </c>
      <c r="BK7" s="39" t="str">
        <f aca="false">IF(설정!$C$9="","",설정!$C$9)</f>
        <v>한지음</v>
      </c>
      <c r="BL7" s="40" t="str">
        <f aca="false">IF(설정!$C$10="","",설정!$C$10)</f>
        <v>서가온</v>
      </c>
      <c r="BM7" s="40" t="str">
        <f aca="false">IF(설정!$C$11="","",설정!$C$11)</f>
        <v>노다엘</v>
      </c>
      <c r="BN7" s="40" t="str">
        <f aca="false">IF(설정!$C$12="","",설정!$C$12)</f>
        <v>백도현</v>
      </c>
      <c r="BO7" s="40" t="str">
        <f aca="false">IF(설정!$C$13="","",설정!$C$13)</f>
        <v>민서후</v>
      </c>
      <c r="BP7" s="40" t="str">
        <f aca="false">IF(설정!$C$14="","",설정!$C$14)</f>
        <v/>
      </c>
      <c r="BQ7" s="40" t="str">
        <f aca="false">IF(설정!$C$15="","",설정!$C$15)</f>
        <v/>
      </c>
      <c r="BR7" s="40" t="str">
        <f aca="false">IF(설정!$C$16="","",설정!$C$16)</f>
        <v/>
      </c>
      <c r="BS7" s="40" t="str">
        <f aca="false">IF(설정!$C$19="","",설정!$C$19)</f>
        <v>2000타</v>
      </c>
      <c r="BT7" s="40" t="str">
        <f aca="false">IF(설정!$C$20="","",설정!$C$20)</f>
        <v>4000타</v>
      </c>
      <c r="BU7" s="40" t="str">
        <f aca="false">IF(설정!$C$21="","",설정!$C$21)</f>
        <v>방 2</v>
      </c>
      <c r="BV7" s="41" t="str">
        <f aca="false">IF(설정!$C$22="","",설정!$C$22)</f>
        <v/>
      </c>
    </row>
    <row r="8" customFormat="false" ht="24" hidden="false" customHeight="true" outlineLevel="0" collapsed="false">
      <c r="B8" s="42" t="s">
        <v>83</v>
      </c>
      <c r="C8" s="43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O8" s="43"/>
      <c r="P8" s="44"/>
      <c r="Q8" s="44"/>
      <c r="R8" s="44"/>
      <c r="S8" s="44"/>
      <c r="T8" s="44"/>
      <c r="U8" s="44"/>
      <c r="V8" s="44"/>
      <c r="W8" s="44"/>
      <c r="X8" s="44"/>
      <c r="Y8" s="44"/>
      <c r="Z8" s="45"/>
      <c r="AA8" s="43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5"/>
      <c r="AM8" s="43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5"/>
      <c r="AY8" s="43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5"/>
      <c r="BK8" s="43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5"/>
    </row>
    <row r="9" customFormat="false" ht="24" hidden="false" customHeight="true" outlineLevel="0" collapsed="false">
      <c r="B9" s="46" t="s">
        <v>84</v>
      </c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9"/>
      <c r="O9" s="47"/>
      <c r="P9" s="48"/>
      <c r="Q9" s="48"/>
      <c r="R9" s="48"/>
      <c r="S9" s="48"/>
      <c r="T9" s="48"/>
      <c r="U9" s="48"/>
      <c r="V9" s="48"/>
      <c r="W9" s="48"/>
      <c r="X9" s="48"/>
      <c r="Y9" s="48"/>
      <c r="Z9" s="49"/>
      <c r="AA9" s="47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47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9"/>
      <c r="AY9" s="47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9"/>
      <c r="BK9" s="47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9"/>
    </row>
    <row r="10" customFormat="false" ht="24" hidden="false" customHeight="true" outlineLevel="0" collapsed="false">
      <c r="B10" s="42" t="s">
        <v>85</v>
      </c>
      <c r="C10" s="43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  <c r="O10" s="43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  <c r="AA10" s="43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5"/>
      <c r="AM10" s="43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5"/>
      <c r="AY10" s="43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5"/>
      <c r="BK10" s="43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5"/>
    </row>
    <row r="11" customFormat="false" ht="24" hidden="false" customHeight="true" outlineLevel="0" collapsed="false">
      <c r="B11" s="46" t="s">
        <v>86</v>
      </c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47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9"/>
      <c r="AA11" s="47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9"/>
      <c r="AM11" s="47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9"/>
      <c r="AY11" s="47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9"/>
      <c r="BK11" s="47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9"/>
    </row>
    <row r="12" customFormat="false" ht="24" hidden="false" customHeight="true" outlineLevel="0" collapsed="false">
      <c r="B12" s="42" t="s">
        <v>87</v>
      </c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3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5"/>
      <c r="AA12" s="43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5"/>
      <c r="AM12" s="43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5"/>
      <c r="AY12" s="43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5"/>
      <c r="BK12" s="43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5"/>
    </row>
    <row r="13" customFormat="false" ht="24" hidden="false" customHeight="true" outlineLevel="0" collapsed="false">
      <c r="B13" s="46" t="s">
        <v>88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47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9"/>
      <c r="AA13" s="47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9"/>
      <c r="AM13" s="47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9"/>
      <c r="AY13" s="47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9"/>
      <c r="BK13" s="47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9"/>
    </row>
    <row r="14" customFormat="false" ht="24" hidden="false" customHeight="true" outlineLevel="0" collapsed="false">
      <c r="B14" s="42" t="s">
        <v>89</v>
      </c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43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5"/>
      <c r="AA14" s="43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5"/>
      <c r="AM14" s="43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5"/>
      <c r="AY14" s="43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5"/>
      <c r="BK14" s="43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5"/>
    </row>
    <row r="15" customFormat="false" ht="24" hidden="false" customHeight="true" outlineLevel="0" collapsed="false">
      <c r="B15" s="46" t="s">
        <v>90</v>
      </c>
      <c r="C15" s="47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47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9"/>
      <c r="AA15" s="47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9"/>
      <c r="AM15" s="47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9"/>
      <c r="AY15" s="47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9"/>
      <c r="BK15" s="47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9"/>
    </row>
    <row r="16" customFormat="false" ht="24" hidden="false" customHeight="true" outlineLevel="0" collapsed="false">
      <c r="B16" s="42" t="s">
        <v>91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3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5"/>
      <c r="AA16" s="43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5"/>
      <c r="AM16" s="43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5"/>
      <c r="AY16" s="43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5"/>
      <c r="BK16" s="43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5"/>
    </row>
    <row r="17" customFormat="false" ht="24" hidden="false" customHeight="true" outlineLevel="0" collapsed="false">
      <c r="B17" s="46" t="s">
        <v>92</v>
      </c>
      <c r="C17" s="5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0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2"/>
      <c r="AA17" s="50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2"/>
      <c r="AM17" s="50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2"/>
      <c r="AY17" s="50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2"/>
      <c r="BK17" s="50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2"/>
    </row>
    <row r="18" customFormat="false" ht="24" hidden="false" customHeight="true" outlineLevel="0" collapsed="false">
      <c r="B18" s="42" t="s">
        <v>93</v>
      </c>
      <c r="C18" s="53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/>
      <c r="O18" s="53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5"/>
      <c r="AA18" s="53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5"/>
      <c r="AM18" s="53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5"/>
      <c r="AY18" s="53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5"/>
      <c r="BK18" s="53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5"/>
    </row>
    <row r="19" customFormat="false" ht="24" hidden="false" customHeight="true" outlineLevel="0" collapsed="false">
      <c r="B19" s="46" t="s">
        <v>94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47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9"/>
      <c r="AA19" s="47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9"/>
      <c r="AM19" s="47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9"/>
      <c r="AY19" s="47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9"/>
      <c r="BK19" s="47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9"/>
    </row>
    <row r="20" customFormat="false" ht="24" hidden="false" customHeight="true" outlineLevel="0" collapsed="false">
      <c r="B20" s="42" t="s">
        <v>95</v>
      </c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3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5"/>
      <c r="AA20" s="43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5"/>
      <c r="AM20" s="43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5"/>
      <c r="AY20" s="43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5"/>
      <c r="BK20" s="43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5"/>
    </row>
    <row r="21" customFormat="false" ht="24" hidden="false" customHeight="true" outlineLevel="0" collapsed="false">
      <c r="B21" s="46" t="s">
        <v>96</v>
      </c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47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9"/>
      <c r="AA21" s="47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9"/>
      <c r="AM21" s="47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9"/>
      <c r="AY21" s="47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9"/>
      <c r="BK21" s="47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9"/>
    </row>
    <row r="22" customFormat="false" ht="24" hidden="false" customHeight="true" outlineLevel="0" collapsed="false">
      <c r="B22" s="42" t="s">
        <v>97</v>
      </c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3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5"/>
      <c r="AA22" s="43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5"/>
      <c r="AM22" s="43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5"/>
      <c r="AY22" s="43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5"/>
      <c r="BK22" s="43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5"/>
    </row>
    <row r="23" customFormat="false" ht="24" hidden="false" customHeight="true" outlineLevel="0" collapsed="false">
      <c r="B23" s="46" t="s">
        <v>98</v>
      </c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47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9"/>
      <c r="AA23" s="47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9"/>
      <c r="AM23" s="47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9"/>
      <c r="AY23" s="47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9"/>
      <c r="BK23" s="47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9"/>
    </row>
    <row r="24" customFormat="false" ht="24" hidden="false" customHeight="true" outlineLevel="0" collapsed="false">
      <c r="B24" s="42" t="s">
        <v>99</v>
      </c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3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5"/>
      <c r="AA24" s="43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5"/>
      <c r="AM24" s="43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5"/>
      <c r="AY24" s="43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5"/>
      <c r="BK24" s="43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</row>
    <row r="25" customFormat="false" ht="24" hidden="false" customHeight="true" outlineLevel="0" collapsed="false">
      <c r="B25" s="46" t="s">
        <v>100</v>
      </c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47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9"/>
      <c r="AA25" s="47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9"/>
      <c r="AM25" s="47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9"/>
      <c r="AY25" s="47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9"/>
      <c r="BK25" s="47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9"/>
    </row>
    <row r="26" customFormat="false" ht="24" hidden="false" customHeight="true" outlineLevel="0" collapsed="false">
      <c r="B26" s="42" t="s">
        <v>101</v>
      </c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3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5"/>
      <c r="AA26" s="43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5"/>
      <c r="AM26" s="43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5"/>
      <c r="AY26" s="43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5"/>
      <c r="BK26" s="43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5"/>
    </row>
    <row r="27" customFormat="false" ht="24" hidden="false" customHeight="true" outlineLevel="0" collapsed="false">
      <c r="B27" s="46" t="s">
        <v>102</v>
      </c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47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9"/>
      <c r="AA27" s="47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9"/>
      <c r="AM27" s="47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9"/>
      <c r="AY27" s="47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9"/>
      <c r="BK27" s="47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9"/>
    </row>
    <row r="28" customFormat="false" ht="24" hidden="false" customHeight="true" outlineLevel="0" collapsed="false">
      <c r="B28" s="42" t="s">
        <v>103</v>
      </c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3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43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3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5"/>
      <c r="AY28" s="43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5"/>
      <c r="BK28" s="43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5"/>
    </row>
  </sheetData>
  <mergeCells count="18">
    <mergeCell ref="C5:N5"/>
    <mergeCell ref="O5:Z5"/>
    <mergeCell ref="AA5:AL5"/>
    <mergeCell ref="AM5:AX5"/>
    <mergeCell ref="AY5:BJ5"/>
    <mergeCell ref="BK5:BV5"/>
    <mergeCell ref="C6:J6"/>
    <mergeCell ref="K6:N6"/>
    <mergeCell ref="O6:V6"/>
    <mergeCell ref="W6:Z6"/>
    <mergeCell ref="AA6:AH6"/>
    <mergeCell ref="AI6:AL6"/>
    <mergeCell ref="AM6:AT6"/>
    <mergeCell ref="AU6:AX6"/>
    <mergeCell ref="AY6:BF6"/>
    <mergeCell ref="BG6:BJ6"/>
    <mergeCell ref="BK6:BR6"/>
    <mergeCell ref="BS6:BV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V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74" min="3" style="0" width="15"/>
  </cols>
  <sheetData>
    <row r="2" customFormat="false" ht="27.75" hidden="false" customHeight="true" outlineLevel="0" collapsed="false">
      <c r="B2" s="13" t="str">
        <f aca="false">IFERROR(설정!$C$5&amp;"  ·  2주차","")</f>
        <v>2026년 10월  ·  2주차</v>
      </c>
    </row>
    <row r="3" customFormat="false" ht="15" hidden="false" customHeight="false" outlineLevel="0" collapsed="false">
      <c r="B3" s="2" t="s">
        <v>79</v>
      </c>
    </row>
    <row r="4" customFormat="false" ht="15" hidden="false" customHeight="false" outlineLevel="0" collapsed="false">
      <c r="B4" s="34" t="s">
        <v>80</v>
      </c>
      <c r="C4" s="35"/>
    </row>
    <row r="5" customFormat="false" ht="30" hidden="false" customHeight="true" outlineLevel="0" collapsed="false">
      <c r="C5" s="36" t="str">
        <f aca="false">IF($C$4="","",TEXT($C$4+0,"m/d")&amp;" "&amp;CHOOSE(WEEKDAY($C$4+0,2),"월","화","수","목","금","토","일")&amp;"      도수 "&amp;(COUNTA(C$8:C$28)+COUNTA(D$8:D$28)+COUNTA(E$8:E$28)+COUNTA(F$8:F$28)+COUNTA(G$8:G$28)+COUNTA(H$8:H$28)+COUNTA(I$8:I$28)+COUNTA(J$8:J$28))&amp;"건   ·   ESWT "&amp;(COUNTA(K$8:K$28)+COUNTA(L$8:L$28)+COUNTA(M$8:M$28)+COUNTA(N$8:N$28))&amp;"건")</f>
        <v/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 t="str">
        <f aca="false">IF($C$4="","",TEXT($C$4+1,"m/d")&amp;" "&amp;CHOOSE(WEEKDAY($C$4+1,2),"월","화","수","목","금","토","일")&amp;"      도수 "&amp;(COUNTA(O$8:O$28)+COUNTA(P$8:P$28)+COUNTA(Q$8:Q$28)+COUNTA(R$8:R$28)+COUNTA(S$8:S$28)+COUNTA(T$8:T$28)+COUNTA(U$8:U$28)+COUNTA(V$8:V$28))&amp;"건   ·   ESWT "&amp;(COUNTA(W$8:W$28)+COUNTA(X$8:X$28)+COUNTA(Y$8:Y$28)+COUNTA(Z$8:Z$28))&amp;"건")</f>
        <v/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 t="str">
        <f aca="false">IF($C$4="","",TEXT($C$4+2,"m/d")&amp;" "&amp;CHOOSE(WEEKDAY($C$4+2,2),"월","화","수","목","금","토","일")&amp;"      도수 "&amp;(COUNTA(AA$8:AA$28)+COUNTA(AB$8:AB$28)+COUNTA(AC$8:AC$28)+COUNTA(AD$8:AD$28)+COUNTA(AE$8:AE$28)+COUNTA(AF$8:AF$28)+COUNTA(AG$8:AG$28)+COUNTA(AH$8:AH$28))&amp;"건   ·   ESWT "&amp;(COUNTA(AI$8:AI$28)+COUNTA(AJ$8:AJ$28)+COUNTA(AK$8:AK$28)+COUNTA(AL$8:AL$28))&amp;"건")</f>
        <v/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 t="str">
        <f aca="false">IF($C$4="","",TEXT($C$4+3,"m/d")&amp;" "&amp;CHOOSE(WEEKDAY($C$4+3,2),"월","화","수","목","금","토","일")&amp;"      도수 "&amp;(COUNTA(AM$8:AM$28)+COUNTA(AN$8:AN$28)+COUNTA(AO$8:AO$28)+COUNTA(AP$8:AP$28)+COUNTA(AQ$8:AQ$28)+COUNTA(AR$8:AR$28)+COUNTA(AS$8:AS$28)+COUNTA(AT$8:AT$28))&amp;"건   ·   ESWT "&amp;(COUNTA(AU$8:AU$28)+COUNTA(AV$8:AV$28)+COUNTA(AW$8:AW$28)+COUNTA(AX$8:AX$28))&amp;"건")</f>
        <v/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 t="str">
        <f aca="false">IF($C$4="","",TEXT($C$4+4,"m/d")&amp;" "&amp;CHOOSE(WEEKDAY($C$4+4,2),"월","화","수","목","금","토","일")&amp;"      도수 "&amp;(COUNTA(AY$8:AY$28)+COUNTA(AZ$8:AZ$28)+COUNTA(BA$8:BA$28)+COUNTA(BB$8:BB$28)+COUNTA(BC$8:BC$28)+COUNTA(BD$8:BD$28)+COUNTA(BE$8:BE$28)+COUNTA(BF$8:BF$28))&amp;"건   ·   ESWT "&amp;(COUNTA(BG$8:BG$28)+COUNTA(BH$8:BH$28)+COUNTA(BI$8:BI$28)+COUNTA(BJ$8:BJ$28))&amp;"건")</f>
        <v/>
      </c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 t="str">
        <f aca="false">IF($C$4="","",TEXT($C$4+5,"m/d")&amp;" "&amp;CHOOSE(WEEKDAY($C$4+5,2),"월","화","수","목","금","토","일")&amp;"      도수 "&amp;(COUNTA(BK$8:BK$28)+COUNTA(BL$8:BL$28)+COUNTA(BM$8:BM$28)+COUNTA(BN$8:BN$28)+COUNTA(BO$8:BO$28)+COUNTA(BP$8:BP$28)+COUNTA(BQ$8:BQ$28)+COUNTA(BR$8:BR$28))&amp;"건   ·   ESWT "&amp;(COUNTA(BS$8:BS$28)+COUNTA(BT$8:BT$28)+COUNTA(BU$8:BU$28)+COUNTA(BV$8:BV$28))&amp;"건")</f>
        <v/>
      </c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</row>
    <row r="6" customFormat="false" ht="21.75" hidden="false" customHeight="true" outlineLevel="0" collapsed="false">
      <c r="C6" s="37" t="s">
        <v>81</v>
      </c>
      <c r="D6" s="37"/>
      <c r="E6" s="37"/>
      <c r="F6" s="37"/>
      <c r="G6" s="37"/>
      <c r="H6" s="37"/>
      <c r="I6" s="37"/>
      <c r="J6" s="37"/>
      <c r="K6" s="38" t="s">
        <v>82</v>
      </c>
      <c r="L6" s="38"/>
      <c r="M6" s="38"/>
      <c r="N6" s="38"/>
      <c r="O6" s="37" t="s">
        <v>81</v>
      </c>
      <c r="P6" s="37"/>
      <c r="Q6" s="37"/>
      <c r="R6" s="37"/>
      <c r="S6" s="37"/>
      <c r="T6" s="37"/>
      <c r="U6" s="37"/>
      <c r="V6" s="37"/>
      <c r="W6" s="38" t="s">
        <v>82</v>
      </c>
      <c r="X6" s="38"/>
      <c r="Y6" s="38"/>
      <c r="Z6" s="38"/>
      <c r="AA6" s="37" t="s">
        <v>81</v>
      </c>
      <c r="AB6" s="37"/>
      <c r="AC6" s="37"/>
      <c r="AD6" s="37"/>
      <c r="AE6" s="37"/>
      <c r="AF6" s="37"/>
      <c r="AG6" s="37"/>
      <c r="AH6" s="37"/>
      <c r="AI6" s="38" t="s">
        <v>82</v>
      </c>
      <c r="AJ6" s="38"/>
      <c r="AK6" s="38"/>
      <c r="AL6" s="38"/>
      <c r="AM6" s="37" t="s">
        <v>81</v>
      </c>
      <c r="AN6" s="37"/>
      <c r="AO6" s="37"/>
      <c r="AP6" s="37"/>
      <c r="AQ6" s="37"/>
      <c r="AR6" s="37"/>
      <c r="AS6" s="37"/>
      <c r="AT6" s="37"/>
      <c r="AU6" s="38" t="s">
        <v>82</v>
      </c>
      <c r="AV6" s="38"/>
      <c r="AW6" s="38"/>
      <c r="AX6" s="38"/>
      <c r="AY6" s="37" t="s">
        <v>81</v>
      </c>
      <c r="AZ6" s="37"/>
      <c r="BA6" s="37"/>
      <c r="BB6" s="37"/>
      <c r="BC6" s="37"/>
      <c r="BD6" s="37"/>
      <c r="BE6" s="37"/>
      <c r="BF6" s="37"/>
      <c r="BG6" s="38" t="s">
        <v>82</v>
      </c>
      <c r="BH6" s="38"/>
      <c r="BI6" s="38"/>
      <c r="BJ6" s="38"/>
      <c r="BK6" s="37" t="s">
        <v>81</v>
      </c>
      <c r="BL6" s="37"/>
      <c r="BM6" s="37"/>
      <c r="BN6" s="37"/>
      <c r="BO6" s="37"/>
      <c r="BP6" s="37"/>
      <c r="BQ6" s="37"/>
      <c r="BR6" s="37"/>
      <c r="BS6" s="38" t="s">
        <v>82</v>
      </c>
      <c r="BT6" s="38"/>
      <c r="BU6" s="38"/>
      <c r="BV6" s="38"/>
    </row>
    <row r="7" customFormat="false" ht="21.75" hidden="false" customHeight="true" outlineLevel="0" collapsed="false">
      <c r="C7" s="39" t="str">
        <f aca="false">IF(설정!$C$9="","",설정!$C$9)</f>
        <v>한지음</v>
      </c>
      <c r="D7" s="40" t="str">
        <f aca="false">IF(설정!$C$10="","",설정!$C$10)</f>
        <v>서가온</v>
      </c>
      <c r="E7" s="40" t="str">
        <f aca="false">IF(설정!$C$11="","",설정!$C$11)</f>
        <v>노다엘</v>
      </c>
      <c r="F7" s="40" t="str">
        <f aca="false">IF(설정!$C$12="","",설정!$C$12)</f>
        <v>백도현</v>
      </c>
      <c r="G7" s="40" t="str">
        <f aca="false">IF(설정!$C$13="","",설정!$C$13)</f>
        <v>민서후</v>
      </c>
      <c r="H7" s="40" t="str">
        <f aca="false">IF(설정!$C$14="","",설정!$C$14)</f>
        <v/>
      </c>
      <c r="I7" s="40" t="str">
        <f aca="false">IF(설정!$C$15="","",설정!$C$15)</f>
        <v/>
      </c>
      <c r="J7" s="40" t="str">
        <f aca="false">IF(설정!$C$16="","",설정!$C$16)</f>
        <v/>
      </c>
      <c r="K7" s="40" t="str">
        <f aca="false">IF(설정!$C$19="","",설정!$C$19)</f>
        <v>2000타</v>
      </c>
      <c r="L7" s="40" t="str">
        <f aca="false">IF(설정!$C$20="","",설정!$C$20)</f>
        <v>4000타</v>
      </c>
      <c r="M7" s="40" t="str">
        <f aca="false">IF(설정!$C$21="","",설정!$C$21)</f>
        <v>방 2</v>
      </c>
      <c r="N7" s="41" t="str">
        <f aca="false">IF(설정!$C$22="","",설정!$C$22)</f>
        <v/>
      </c>
      <c r="O7" s="39" t="str">
        <f aca="false">IF(설정!$C$9="","",설정!$C$9)</f>
        <v>한지음</v>
      </c>
      <c r="P7" s="40" t="str">
        <f aca="false">IF(설정!$C$10="","",설정!$C$10)</f>
        <v>서가온</v>
      </c>
      <c r="Q7" s="40" t="str">
        <f aca="false">IF(설정!$C$11="","",설정!$C$11)</f>
        <v>노다엘</v>
      </c>
      <c r="R7" s="40" t="str">
        <f aca="false">IF(설정!$C$12="","",설정!$C$12)</f>
        <v>백도현</v>
      </c>
      <c r="S7" s="40" t="str">
        <f aca="false">IF(설정!$C$13="","",설정!$C$13)</f>
        <v>민서후</v>
      </c>
      <c r="T7" s="40" t="str">
        <f aca="false">IF(설정!$C$14="","",설정!$C$14)</f>
        <v/>
      </c>
      <c r="U7" s="40" t="str">
        <f aca="false">IF(설정!$C$15="","",설정!$C$15)</f>
        <v/>
      </c>
      <c r="V7" s="40" t="str">
        <f aca="false">IF(설정!$C$16="","",설정!$C$16)</f>
        <v/>
      </c>
      <c r="W7" s="40" t="str">
        <f aca="false">IF(설정!$C$19="","",설정!$C$19)</f>
        <v>2000타</v>
      </c>
      <c r="X7" s="40" t="str">
        <f aca="false">IF(설정!$C$20="","",설정!$C$20)</f>
        <v>4000타</v>
      </c>
      <c r="Y7" s="40" t="str">
        <f aca="false">IF(설정!$C$21="","",설정!$C$21)</f>
        <v>방 2</v>
      </c>
      <c r="Z7" s="41" t="str">
        <f aca="false">IF(설정!$C$22="","",설정!$C$22)</f>
        <v/>
      </c>
      <c r="AA7" s="39" t="str">
        <f aca="false">IF(설정!$C$9="","",설정!$C$9)</f>
        <v>한지음</v>
      </c>
      <c r="AB7" s="40" t="str">
        <f aca="false">IF(설정!$C$10="","",설정!$C$10)</f>
        <v>서가온</v>
      </c>
      <c r="AC7" s="40" t="str">
        <f aca="false">IF(설정!$C$11="","",설정!$C$11)</f>
        <v>노다엘</v>
      </c>
      <c r="AD7" s="40" t="str">
        <f aca="false">IF(설정!$C$12="","",설정!$C$12)</f>
        <v>백도현</v>
      </c>
      <c r="AE7" s="40" t="str">
        <f aca="false">IF(설정!$C$13="","",설정!$C$13)</f>
        <v>민서후</v>
      </c>
      <c r="AF7" s="40" t="str">
        <f aca="false">IF(설정!$C$14="","",설정!$C$14)</f>
        <v/>
      </c>
      <c r="AG7" s="40" t="str">
        <f aca="false">IF(설정!$C$15="","",설정!$C$15)</f>
        <v/>
      </c>
      <c r="AH7" s="40" t="str">
        <f aca="false">IF(설정!$C$16="","",설정!$C$16)</f>
        <v/>
      </c>
      <c r="AI7" s="40" t="str">
        <f aca="false">IF(설정!$C$19="","",설정!$C$19)</f>
        <v>2000타</v>
      </c>
      <c r="AJ7" s="40" t="str">
        <f aca="false">IF(설정!$C$20="","",설정!$C$20)</f>
        <v>4000타</v>
      </c>
      <c r="AK7" s="40" t="str">
        <f aca="false">IF(설정!$C$21="","",설정!$C$21)</f>
        <v>방 2</v>
      </c>
      <c r="AL7" s="41" t="str">
        <f aca="false">IF(설정!$C$22="","",설정!$C$22)</f>
        <v/>
      </c>
      <c r="AM7" s="39" t="str">
        <f aca="false">IF(설정!$C$9="","",설정!$C$9)</f>
        <v>한지음</v>
      </c>
      <c r="AN7" s="40" t="str">
        <f aca="false">IF(설정!$C$10="","",설정!$C$10)</f>
        <v>서가온</v>
      </c>
      <c r="AO7" s="40" t="str">
        <f aca="false">IF(설정!$C$11="","",설정!$C$11)</f>
        <v>노다엘</v>
      </c>
      <c r="AP7" s="40" t="str">
        <f aca="false">IF(설정!$C$12="","",설정!$C$12)</f>
        <v>백도현</v>
      </c>
      <c r="AQ7" s="40" t="str">
        <f aca="false">IF(설정!$C$13="","",설정!$C$13)</f>
        <v>민서후</v>
      </c>
      <c r="AR7" s="40" t="str">
        <f aca="false">IF(설정!$C$14="","",설정!$C$14)</f>
        <v/>
      </c>
      <c r="AS7" s="40" t="str">
        <f aca="false">IF(설정!$C$15="","",설정!$C$15)</f>
        <v/>
      </c>
      <c r="AT7" s="40" t="str">
        <f aca="false">IF(설정!$C$16="","",설정!$C$16)</f>
        <v/>
      </c>
      <c r="AU7" s="40" t="str">
        <f aca="false">IF(설정!$C$19="","",설정!$C$19)</f>
        <v>2000타</v>
      </c>
      <c r="AV7" s="40" t="str">
        <f aca="false">IF(설정!$C$20="","",설정!$C$20)</f>
        <v>4000타</v>
      </c>
      <c r="AW7" s="40" t="str">
        <f aca="false">IF(설정!$C$21="","",설정!$C$21)</f>
        <v>방 2</v>
      </c>
      <c r="AX7" s="41" t="str">
        <f aca="false">IF(설정!$C$22="","",설정!$C$22)</f>
        <v/>
      </c>
      <c r="AY7" s="39" t="str">
        <f aca="false">IF(설정!$C$9="","",설정!$C$9)</f>
        <v>한지음</v>
      </c>
      <c r="AZ7" s="40" t="str">
        <f aca="false">IF(설정!$C$10="","",설정!$C$10)</f>
        <v>서가온</v>
      </c>
      <c r="BA7" s="40" t="str">
        <f aca="false">IF(설정!$C$11="","",설정!$C$11)</f>
        <v>노다엘</v>
      </c>
      <c r="BB7" s="40" t="str">
        <f aca="false">IF(설정!$C$12="","",설정!$C$12)</f>
        <v>백도현</v>
      </c>
      <c r="BC7" s="40" t="str">
        <f aca="false">IF(설정!$C$13="","",설정!$C$13)</f>
        <v>민서후</v>
      </c>
      <c r="BD7" s="40" t="str">
        <f aca="false">IF(설정!$C$14="","",설정!$C$14)</f>
        <v/>
      </c>
      <c r="BE7" s="40" t="str">
        <f aca="false">IF(설정!$C$15="","",설정!$C$15)</f>
        <v/>
      </c>
      <c r="BF7" s="40" t="str">
        <f aca="false">IF(설정!$C$16="","",설정!$C$16)</f>
        <v/>
      </c>
      <c r="BG7" s="40" t="str">
        <f aca="false">IF(설정!$C$19="","",설정!$C$19)</f>
        <v>2000타</v>
      </c>
      <c r="BH7" s="40" t="str">
        <f aca="false">IF(설정!$C$20="","",설정!$C$20)</f>
        <v>4000타</v>
      </c>
      <c r="BI7" s="40" t="str">
        <f aca="false">IF(설정!$C$21="","",설정!$C$21)</f>
        <v>방 2</v>
      </c>
      <c r="BJ7" s="41" t="str">
        <f aca="false">IF(설정!$C$22="","",설정!$C$22)</f>
        <v/>
      </c>
      <c r="BK7" s="39" t="str">
        <f aca="false">IF(설정!$C$9="","",설정!$C$9)</f>
        <v>한지음</v>
      </c>
      <c r="BL7" s="40" t="str">
        <f aca="false">IF(설정!$C$10="","",설정!$C$10)</f>
        <v>서가온</v>
      </c>
      <c r="BM7" s="40" t="str">
        <f aca="false">IF(설정!$C$11="","",설정!$C$11)</f>
        <v>노다엘</v>
      </c>
      <c r="BN7" s="40" t="str">
        <f aca="false">IF(설정!$C$12="","",설정!$C$12)</f>
        <v>백도현</v>
      </c>
      <c r="BO7" s="40" t="str">
        <f aca="false">IF(설정!$C$13="","",설정!$C$13)</f>
        <v>민서후</v>
      </c>
      <c r="BP7" s="40" t="str">
        <f aca="false">IF(설정!$C$14="","",설정!$C$14)</f>
        <v/>
      </c>
      <c r="BQ7" s="40" t="str">
        <f aca="false">IF(설정!$C$15="","",설정!$C$15)</f>
        <v/>
      </c>
      <c r="BR7" s="40" t="str">
        <f aca="false">IF(설정!$C$16="","",설정!$C$16)</f>
        <v/>
      </c>
      <c r="BS7" s="40" t="str">
        <f aca="false">IF(설정!$C$19="","",설정!$C$19)</f>
        <v>2000타</v>
      </c>
      <c r="BT7" s="40" t="str">
        <f aca="false">IF(설정!$C$20="","",설정!$C$20)</f>
        <v>4000타</v>
      </c>
      <c r="BU7" s="40" t="str">
        <f aca="false">IF(설정!$C$21="","",설정!$C$21)</f>
        <v>방 2</v>
      </c>
      <c r="BV7" s="41" t="str">
        <f aca="false">IF(설정!$C$22="","",설정!$C$22)</f>
        <v/>
      </c>
    </row>
    <row r="8" customFormat="false" ht="24" hidden="false" customHeight="true" outlineLevel="0" collapsed="false">
      <c r="B8" s="42" t="s">
        <v>83</v>
      </c>
      <c r="C8" s="43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O8" s="43"/>
      <c r="P8" s="44"/>
      <c r="Q8" s="44"/>
      <c r="R8" s="44"/>
      <c r="S8" s="44"/>
      <c r="T8" s="44"/>
      <c r="U8" s="44"/>
      <c r="V8" s="44"/>
      <c r="W8" s="44"/>
      <c r="X8" s="44"/>
      <c r="Y8" s="44"/>
      <c r="Z8" s="45"/>
      <c r="AA8" s="43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5"/>
      <c r="AM8" s="43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5"/>
      <c r="AY8" s="43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5"/>
      <c r="BK8" s="43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5"/>
    </row>
    <row r="9" customFormat="false" ht="24" hidden="false" customHeight="true" outlineLevel="0" collapsed="false">
      <c r="B9" s="46" t="s">
        <v>84</v>
      </c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9"/>
      <c r="O9" s="47"/>
      <c r="P9" s="48"/>
      <c r="Q9" s="48"/>
      <c r="R9" s="48"/>
      <c r="S9" s="48"/>
      <c r="T9" s="48"/>
      <c r="U9" s="48"/>
      <c r="V9" s="48"/>
      <c r="W9" s="48"/>
      <c r="X9" s="48"/>
      <c r="Y9" s="48"/>
      <c r="Z9" s="49"/>
      <c r="AA9" s="47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47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9"/>
      <c r="AY9" s="47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9"/>
      <c r="BK9" s="47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9"/>
    </row>
    <row r="10" customFormat="false" ht="24" hidden="false" customHeight="true" outlineLevel="0" collapsed="false">
      <c r="B10" s="42" t="s">
        <v>85</v>
      </c>
      <c r="C10" s="43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  <c r="O10" s="43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  <c r="AA10" s="43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5"/>
      <c r="AM10" s="43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5"/>
      <c r="AY10" s="43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5"/>
      <c r="BK10" s="43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5"/>
    </row>
    <row r="11" customFormat="false" ht="24" hidden="false" customHeight="true" outlineLevel="0" collapsed="false">
      <c r="B11" s="46" t="s">
        <v>86</v>
      </c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47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9"/>
      <c r="AA11" s="47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9"/>
      <c r="AM11" s="47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9"/>
      <c r="AY11" s="47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9"/>
      <c r="BK11" s="47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9"/>
    </row>
    <row r="12" customFormat="false" ht="24" hidden="false" customHeight="true" outlineLevel="0" collapsed="false">
      <c r="B12" s="42" t="s">
        <v>87</v>
      </c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3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5"/>
      <c r="AA12" s="43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5"/>
      <c r="AM12" s="43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5"/>
      <c r="AY12" s="43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5"/>
      <c r="BK12" s="43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5"/>
    </row>
    <row r="13" customFormat="false" ht="24" hidden="false" customHeight="true" outlineLevel="0" collapsed="false">
      <c r="B13" s="46" t="s">
        <v>88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47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9"/>
      <c r="AA13" s="47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9"/>
      <c r="AM13" s="47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9"/>
      <c r="AY13" s="47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9"/>
      <c r="BK13" s="47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9"/>
    </row>
    <row r="14" customFormat="false" ht="24" hidden="false" customHeight="true" outlineLevel="0" collapsed="false">
      <c r="B14" s="42" t="s">
        <v>89</v>
      </c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43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5"/>
      <c r="AA14" s="43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5"/>
      <c r="AM14" s="43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5"/>
      <c r="AY14" s="43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5"/>
      <c r="BK14" s="43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5"/>
    </row>
    <row r="15" customFormat="false" ht="24" hidden="false" customHeight="true" outlineLevel="0" collapsed="false">
      <c r="B15" s="46" t="s">
        <v>90</v>
      </c>
      <c r="C15" s="47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47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9"/>
      <c r="AA15" s="47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9"/>
      <c r="AM15" s="47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9"/>
      <c r="AY15" s="47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9"/>
      <c r="BK15" s="47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9"/>
    </row>
    <row r="16" customFormat="false" ht="24" hidden="false" customHeight="true" outlineLevel="0" collapsed="false">
      <c r="B16" s="42" t="s">
        <v>91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3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5"/>
      <c r="AA16" s="43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5"/>
      <c r="AM16" s="43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5"/>
      <c r="AY16" s="43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5"/>
      <c r="BK16" s="43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5"/>
    </row>
    <row r="17" customFormat="false" ht="24" hidden="false" customHeight="true" outlineLevel="0" collapsed="false">
      <c r="B17" s="46" t="s">
        <v>92</v>
      </c>
      <c r="C17" s="5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0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2"/>
      <c r="AA17" s="50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2"/>
      <c r="AM17" s="50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2"/>
      <c r="AY17" s="50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2"/>
      <c r="BK17" s="50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2"/>
    </row>
    <row r="18" customFormat="false" ht="24" hidden="false" customHeight="true" outlineLevel="0" collapsed="false">
      <c r="B18" s="42" t="s">
        <v>93</v>
      </c>
      <c r="C18" s="53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/>
      <c r="O18" s="53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5"/>
      <c r="AA18" s="53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5"/>
      <c r="AM18" s="53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5"/>
      <c r="AY18" s="53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5"/>
      <c r="BK18" s="53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5"/>
    </row>
    <row r="19" customFormat="false" ht="24" hidden="false" customHeight="true" outlineLevel="0" collapsed="false">
      <c r="B19" s="46" t="s">
        <v>94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47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9"/>
      <c r="AA19" s="47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9"/>
      <c r="AM19" s="47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9"/>
      <c r="AY19" s="47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9"/>
      <c r="BK19" s="47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9"/>
    </row>
    <row r="20" customFormat="false" ht="24" hidden="false" customHeight="true" outlineLevel="0" collapsed="false">
      <c r="B20" s="42" t="s">
        <v>95</v>
      </c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3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5"/>
      <c r="AA20" s="43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5"/>
      <c r="AM20" s="43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5"/>
      <c r="AY20" s="43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5"/>
      <c r="BK20" s="43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5"/>
    </row>
    <row r="21" customFormat="false" ht="24" hidden="false" customHeight="true" outlineLevel="0" collapsed="false">
      <c r="B21" s="46" t="s">
        <v>96</v>
      </c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47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9"/>
      <c r="AA21" s="47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9"/>
      <c r="AM21" s="47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9"/>
      <c r="AY21" s="47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9"/>
      <c r="BK21" s="47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9"/>
    </row>
    <row r="22" customFormat="false" ht="24" hidden="false" customHeight="true" outlineLevel="0" collapsed="false">
      <c r="B22" s="42" t="s">
        <v>97</v>
      </c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3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5"/>
      <c r="AA22" s="43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5"/>
      <c r="AM22" s="43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5"/>
      <c r="AY22" s="43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5"/>
      <c r="BK22" s="43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5"/>
    </row>
    <row r="23" customFormat="false" ht="24" hidden="false" customHeight="true" outlineLevel="0" collapsed="false">
      <c r="B23" s="46" t="s">
        <v>98</v>
      </c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47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9"/>
      <c r="AA23" s="47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9"/>
      <c r="AM23" s="47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9"/>
      <c r="AY23" s="47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9"/>
      <c r="BK23" s="47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9"/>
    </row>
    <row r="24" customFormat="false" ht="24" hidden="false" customHeight="true" outlineLevel="0" collapsed="false">
      <c r="B24" s="42" t="s">
        <v>99</v>
      </c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3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5"/>
      <c r="AA24" s="43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5"/>
      <c r="AM24" s="43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5"/>
      <c r="AY24" s="43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5"/>
      <c r="BK24" s="43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</row>
    <row r="25" customFormat="false" ht="24" hidden="false" customHeight="true" outlineLevel="0" collapsed="false">
      <c r="B25" s="46" t="s">
        <v>100</v>
      </c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47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9"/>
      <c r="AA25" s="47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9"/>
      <c r="AM25" s="47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9"/>
      <c r="AY25" s="47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9"/>
      <c r="BK25" s="47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9"/>
    </row>
    <row r="26" customFormat="false" ht="24" hidden="false" customHeight="true" outlineLevel="0" collapsed="false">
      <c r="B26" s="42" t="s">
        <v>101</v>
      </c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3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5"/>
      <c r="AA26" s="43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5"/>
      <c r="AM26" s="43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5"/>
      <c r="AY26" s="43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5"/>
      <c r="BK26" s="43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5"/>
    </row>
    <row r="27" customFormat="false" ht="24" hidden="false" customHeight="true" outlineLevel="0" collapsed="false">
      <c r="B27" s="46" t="s">
        <v>102</v>
      </c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47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9"/>
      <c r="AA27" s="47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9"/>
      <c r="AM27" s="47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9"/>
      <c r="AY27" s="47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9"/>
      <c r="BK27" s="47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9"/>
    </row>
    <row r="28" customFormat="false" ht="24" hidden="false" customHeight="true" outlineLevel="0" collapsed="false">
      <c r="B28" s="42" t="s">
        <v>103</v>
      </c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3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43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3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5"/>
      <c r="AY28" s="43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5"/>
      <c r="BK28" s="43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5"/>
    </row>
  </sheetData>
  <mergeCells count="18">
    <mergeCell ref="C5:N5"/>
    <mergeCell ref="O5:Z5"/>
    <mergeCell ref="AA5:AL5"/>
    <mergeCell ref="AM5:AX5"/>
    <mergeCell ref="AY5:BJ5"/>
    <mergeCell ref="BK5:BV5"/>
    <mergeCell ref="C6:J6"/>
    <mergeCell ref="K6:N6"/>
    <mergeCell ref="O6:V6"/>
    <mergeCell ref="W6:Z6"/>
    <mergeCell ref="AA6:AH6"/>
    <mergeCell ref="AI6:AL6"/>
    <mergeCell ref="AM6:AT6"/>
    <mergeCell ref="AU6:AX6"/>
    <mergeCell ref="AY6:BF6"/>
    <mergeCell ref="BG6:BJ6"/>
    <mergeCell ref="BK6:BR6"/>
    <mergeCell ref="BS6:BV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V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74" min="3" style="0" width="15"/>
  </cols>
  <sheetData>
    <row r="2" customFormat="false" ht="27.75" hidden="false" customHeight="true" outlineLevel="0" collapsed="false">
      <c r="B2" s="13" t="str">
        <f aca="false">IFERROR(설정!$C$5&amp;"  ·  3주차","")</f>
        <v>2026년 10월  ·  3주차</v>
      </c>
    </row>
    <row r="3" customFormat="false" ht="15" hidden="false" customHeight="false" outlineLevel="0" collapsed="false">
      <c r="B3" s="2" t="s">
        <v>79</v>
      </c>
    </row>
    <row r="4" customFormat="false" ht="15" hidden="false" customHeight="false" outlineLevel="0" collapsed="false">
      <c r="B4" s="34" t="s">
        <v>80</v>
      </c>
      <c r="C4" s="35"/>
    </row>
    <row r="5" customFormat="false" ht="30" hidden="false" customHeight="true" outlineLevel="0" collapsed="false">
      <c r="C5" s="36" t="str">
        <f aca="false">IF($C$4="","",TEXT($C$4+0,"m/d")&amp;" "&amp;CHOOSE(WEEKDAY($C$4+0,2),"월","화","수","목","금","토","일")&amp;"      도수 "&amp;(COUNTA(C$8:C$28)+COUNTA(D$8:D$28)+COUNTA(E$8:E$28)+COUNTA(F$8:F$28)+COUNTA(G$8:G$28)+COUNTA(H$8:H$28)+COUNTA(I$8:I$28)+COUNTA(J$8:J$28))&amp;"건   ·   ESWT "&amp;(COUNTA(K$8:K$28)+COUNTA(L$8:L$28)+COUNTA(M$8:M$28)+COUNTA(N$8:N$28))&amp;"건")</f>
        <v/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 t="str">
        <f aca="false">IF($C$4="","",TEXT($C$4+1,"m/d")&amp;" "&amp;CHOOSE(WEEKDAY($C$4+1,2),"월","화","수","목","금","토","일")&amp;"      도수 "&amp;(COUNTA(O$8:O$28)+COUNTA(P$8:P$28)+COUNTA(Q$8:Q$28)+COUNTA(R$8:R$28)+COUNTA(S$8:S$28)+COUNTA(T$8:T$28)+COUNTA(U$8:U$28)+COUNTA(V$8:V$28))&amp;"건   ·   ESWT "&amp;(COUNTA(W$8:W$28)+COUNTA(X$8:X$28)+COUNTA(Y$8:Y$28)+COUNTA(Z$8:Z$28))&amp;"건")</f>
        <v/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 t="str">
        <f aca="false">IF($C$4="","",TEXT($C$4+2,"m/d")&amp;" "&amp;CHOOSE(WEEKDAY($C$4+2,2),"월","화","수","목","금","토","일")&amp;"      도수 "&amp;(COUNTA(AA$8:AA$28)+COUNTA(AB$8:AB$28)+COUNTA(AC$8:AC$28)+COUNTA(AD$8:AD$28)+COUNTA(AE$8:AE$28)+COUNTA(AF$8:AF$28)+COUNTA(AG$8:AG$28)+COUNTA(AH$8:AH$28))&amp;"건   ·   ESWT "&amp;(COUNTA(AI$8:AI$28)+COUNTA(AJ$8:AJ$28)+COUNTA(AK$8:AK$28)+COUNTA(AL$8:AL$28))&amp;"건")</f>
        <v/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 t="str">
        <f aca="false">IF($C$4="","",TEXT($C$4+3,"m/d")&amp;" "&amp;CHOOSE(WEEKDAY($C$4+3,2),"월","화","수","목","금","토","일")&amp;"      도수 "&amp;(COUNTA(AM$8:AM$28)+COUNTA(AN$8:AN$28)+COUNTA(AO$8:AO$28)+COUNTA(AP$8:AP$28)+COUNTA(AQ$8:AQ$28)+COUNTA(AR$8:AR$28)+COUNTA(AS$8:AS$28)+COUNTA(AT$8:AT$28))&amp;"건   ·   ESWT "&amp;(COUNTA(AU$8:AU$28)+COUNTA(AV$8:AV$28)+COUNTA(AW$8:AW$28)+COUNTA(AX$8:AX$28))&amp;"건")</f>
        <v/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 t="str">
        <f aca="false">IF($C$4="","",TEXT($C$4+4,"m/d")&amp;" "&amp;CHOOSE(WEEKDAY($C$4+4,2),"월","화","수","목","금","토","일")&amp;"      도수 "&amp;(COUNTA(AY$8:AY$28)+COUNTA(AZ$8:AZ$28)+COUNTA(BA$8:BA$28)+COUNTA(BB$8:BB$28)+COUNTA(BC$8:BC$28)+COUNTA(BD$8:BD$28)+COUNTA(BE$8:BE$28)+COUNTA(BF$8:BF$28))&amp;"건   ·   ESWT "&amp;(COUNTA(BG$8:BG$28)+COUNTA(BH$8:BH$28)+COUNTA(BI$8:BI$28)+COUNTA(BJ$8:BJ$28))&amp;"건")</f>
        <v/>
      </c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 t="str">
        <f aca="false">IF($C$4="","",TEXT($C$4+5,"m/d")&amp;" "&amp;CHOOSE(WEEKDAY($C$4+5,2),"월","화","수","목","금","토","일")&amp;"      도수 "&amp;(COUNTA(BK$8:BK$28)+COUNTA(BL$8:BL$28)+COUNTA(BM$8:BM$28)+COUNTA(BN$8:BN$28)+COUNTA(BO$8:BO$28)+COUNTA(BP$8:BP$28)+COUNTA(BQ$8:BQ$28)+COUNTA(BR$8:BR$28))&amp;"건   ·   ESWT "&amp;(COUNTA(BS$8:BS$28)+COUNTA(BT$8:BT$28)+COUNTA(BU$8:BU$28)+COUNTA(BV$8:BV$28))&amp;"건")</f>
        <v/>
      </c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</row>
    <row r="6" customFormat="false" ht="21.75" hidden="false" customHeight="true" outlineLevel="0" collapsed="false">
      <c r="C6" s="37" t="s">
        <v>81</v>
      </c>
      <c r="D6" s="37"/>
      <c r="E6" s="37"/>
      <c r="F6" s="37"/>
      <c r="G6" s="37"/>
      <c r="H6" s="37"/>
      <c r="I6" s="37"/>
      <c r="J6" s="37"/>
      <c r="K6" s="38" t="s">
        <v>82</v>
      </c>
      <c r="L6" s="38"/>
      <c r="M6" s="38"/>
      <c r="N6" s="38"/>
      <c r="O6" s="37" t="s">
        <v>81</v>
      </c>
      <c r="P6" s="37"/>
      <c r="Q6" s="37"/>
      <c r="R6" s="37"/>
      <c r="S6" s="37"/>
      <c r="T6" s="37"/>
      <c r="U6" s="37"/>
      <c r="V6" s="37"/>
      <c r="W6" s="38" t="s">
        <v>82</v>
      </c>
      <c r="X6" s="38"/>
      <c r="Y6" s="38"/>
      <c r="Z6" s="38"/>
      <c r="AA6" s="37" t="s">
        <v>81</v>
      </c>
      <c r="AB6" s="37"/>
      <c r="AC6" s="37"/>
      <c r="AD6" s="37"/>
      <c r="AE6" s="37"/>
      <c r="AF6" s="37"/>
      <c r="AG6" s="37"/>
      <c r="AH6" s="37"/>
      <c r="AI6" s="38" t="s">
        <v>82</v>
      </c>
      <c r="AJ6" s="38"/>
      <c r="AK6" s="38"/>
      <c r="AL6" s="38"/>
      <c r="AM6" s="37" t="s">
        <v>81</v>
      </c>
      <c r="AN6" s="37"/>
      <c r="AO6" s="37"/>
      <c r="AP6" s="37"/>
      <c r="AQ6" s="37"/>
      <c r="AR6" s="37"/>
      <c r="AS6" s="37"/>
      <c r="AT6" s="37"/>
      <c r="AU6" s="38" t="s">
        <v>82</v>
      </c>
      <c r="AV6" s="38"/>
      <c r="AW6" s="38"/>
      <c r="AX6" s="38"/>
      <c r="AY6" s="37" t="s">
        <v>81</v>
      </c>
      <c r="AZ6" s="37"/>
      <c r="BA6" s="37"/>
      <c r="BB6" s="37"/>
      <c r="BC6" s="37"/>
      <c r="BD6" s="37"/>
      <c r="BE6" s="37"/>
      <c r="BF6" s="37"/>
      <c r="BG6" s="38" t="s">
        <v>82</v>
      </c>
      <c r="BH6" s="38"/>
      <c r="BI6" s="38"/>
      <c r="BJ6" s="38"/>
      <c r="BK6" s="37" t="s">
        <v>81</v>
      </c>
      <c r="BL6" s="37"/>
      <c r="BM6" s="37"/>
      <c r="BN6" s="37"/>
      <c r="BO6" s="37"/>
      <c r="BP6" s="37"/>
      <c r="BQ6" s="37"/>
      <c r="BR6" s="37"/>
      <c r="BS6" s="38" t="s">
        <v>82</v>
      </c>
      <c r="BT6" s="38"/>
      <c r="BU6" s="38"/>
      <c r="BV6" s="38"/>
    </row>
    <row r="7" customFormat="false" ht="21.75" hidden="false" customHeight="true" outlineLevel="0" collapsed="false">
      <c r="C7" s="39" t="str">
        <f aca="false">IF(설정!$C$9="","",설정!$C$9)</f>
        <v>한지음</v>
      </c>
      <c r="D7" s="40" t="str">
        <f aca="false">IF(설정!$C$10="","",설정!$C$10)</f>
        <v>서가온</v>
      </c>
      <c r="E7" s="40" t="str">
        <f aca="false">IF(설정!$C$11="","",설정!$C$11)</f>
        <v>노다엘</v>
      </c>
      <c r="F7" s="40" t="str">
        <f aca="false">IF(설정!$C$12="","",설정!$C$12)</f>
        <v>백도현</v>
      </c>
      <c r="G7" s="40" t="str">
        <f aca="false">IF(설정!$C$13="","",설정!$C$13)</f>
        <v>민서후</v>
      </c>
      <c r="H7" s="40" t="str">
        <f aca="false">IF(설정!$C$14="","",설정!$C$14)</f>
        <v/>
      </c>
      <c r="I7" s="40" t="str">
        <f aca="false">IF(설정!$C$15="","",설정!$C$15)</f>
        <v/>
      </c>
      <c r="J7" s="40" t="str">
        <f aca="false">IF(설정!$C$16="","",설정!$C$16)</f>
        <v/>
      </c>
      <c r="K7" s="40" t="str">
        <f aca="false">IF(설정!$C$19="","",설정!$C$19)</f>
        <v>2000타</v>
      </c>
      <c r="L7" s="40" t="str">
        <f aca="false">IF(설정!$C$20="","",설정!$C$20)</f>
        <v>4000타</v>
      </c>
      <c r="M7" s="40" t="str">
        <f aca="false">IF(설정!$C$21="","",설정!$C$21)</f>
        <v>방 2</v>
      </c>
      <c r="N7" s="41" t="str">
        <f aca="false">IF(설정!$C$22="","",설정!$C$22)</f>
        <v/>
      </c>
      <c r="O7" s="39" t="str">
        <f aca="false">IF(설정!$C$9="","",설정!$C$9)</f>
        <v>한지음</v>
      </c>
      <c r="P7" s="40" t="str">
        <f aca="false">IF(설정!$C$10="","",설정!$C$10)</f>
        <v>서가온</v>
      </c>
      <c r="Q7" s="40" t="str">
        <f aca="false">IF(설정!$C$11="","",설정!$C$11)</f>
        <v>노다엘</v>
      </c>
      <c r="R7" s="40" t="str">
        <f aca="false">IF(설정!$C$12="","",설정!$C$12)</f>
        <v>백도현</v>
      </c>
      <c r="S7" s="40" t="str">
        <f aca="false">IF(설정!$C$13="","",설정!$C$13)</f>
        <v>민서후</v>
      </c>
      <c r="T7" s="40" t="str">
        <f aca="false">IF(설정!$C$14="","",설정!$C$14)</f>
        <v/>
      </c>
      <c r="U7" s="40" t="str">
        <f aca="false">IF(설정!$C$15="","",설정!$C$15)</f>
        <v/>
      </c>
      <c r="V7" s="40" t="str">
        <f aca="false">IF(설정!$C$16="","",설정!$C$16)</f>
        <v/>
      </c>
      <c r="W7" s="40" t="str">
        <f aca="false">IF(설정!$C$19="","",설정!$C$19)</f>
        <v>2000타</v>
      </c>
      <c r="X7" s="40" t="str">
        <f aca="false">IF(설정!$C$20="","",설정!$C$20)</f>
        <v>4000타</v>
      </c>
      <c r="Y7" s="40" t="str">
        <f aca="false">IF(설정!$C$21="","",설정!$C$21)</f>
        <v>방 2</v>
      </c>
      <c r="Z7" s="41" t="str">
        <f aca="false">IF(설정!$C$22="","",설정!$C$22)</f>
        <v/>
      </c>
      <c r="AA7" s="39" t="str">
        <f aca="false">IF(설정!$C$9="","",설정!$C$9)</f>
        <v>한지음</v>
      </c>
      <c r="AB7" s="40" t="str">
        <f aca="false">IF(설정!$C$10="","",설정!$C$10)</f>
        <v>서가온</v>
      </c>
      <c r="AC7" s="40" t="str">
        <f aca="false">IF(설정!$C$11="","",설정!$C$11)</f>
        <v>노다엘</v>
      </c>
      <c r="AD7" s="40" t="str">
        <f aca="false">IF(설정!$C$12="","",설정!$C$12)</f>
        <v>백도현</v>
      </c>
      <c r="AE7" s="40" t="str">
        <f aca="false">IF(설정!$C$13="","",설정!$C$13)</f>
        <v>민서후</v>
      </c>
      <c r="AF7" s="40" t="str">
        <f aca="false">IF(설정!$C$14="","",설정!$C$14)</f>
        <v/>
      </c>
      <c r="AG7" s="40" t="str">
        <f aca="false">IF(설정!$C$15="","",설정!$C$15)</f>
        <v/>
      </c>
      <c r="AH7" s="40" t="str">
        <f aca="false">IF(설정!$C$16="","",설정!$C$16)</f>
        <v/>
      </c>
      <c r="AI7" s="40" t="str">
        <f aca="false">IF(설정!$C$19="","",설정!$C$19)</f>
        <v>2000타</v>
      </c>
      <c r="AJ7" s="40" t="str">
        <f aca="false">IF(설정!$C$20="","",설정!$C$20)</f>
        <v>4000타</v>
      </c>
      <c r="AK7" s="40" t="str">
        <f aca="false">IF(설정!$C$21="","",설정!$C$21)</f>
        <v>방 2</v>
      </c>
      <c r="AL7" s="41" t="str">
        <f aca="false">IF(설정!$C$22="","",설정!$C$22)</f>
        <v/>
      </c>
      <c r="AM7" s="39" t="str">
        <f aca="false">IF(설정!$C$9="","",설정!$C$9)</f>
        <v>한지음</v>
      </c>
      <c r="AN7" s="40" t="str">
        <f aca="false">IF(설정!$C$10="","",설정!$C$10)</f>
        <v>서가온</v>
      </c>
      <c r="AO7" s="40" t="str">
        <f aca="false">IF(설정!$C$11="","",설정!$C$11)</f>
        <v>노다엘</v>
      </c>
      <c r="AP7" s="40" t="str">
        <f aca="false">IF(설정!$C$12="","",설정!$C$12)</f>
        <v>백도현</v>
      </c>
      <c r="AQ7" s="40" t="str">
        <f aca="false">IF(설정!$C$13="","",설정!$C$13)</f>
        <v>민서후</v>
      </c>
      <c r="AR7" s="40" t="str">
        <f aca="false">IF(설정!$C$14="","",설정!$C$14)</f>
        <v/>
      </c>
      <c r="AS7" s="40" t="str">
        <f aca="false">IF(설정!$C$15="","",설정!$C$15)</f>
        <v/>
      </c>
      <c r="AT7" s="40" t="str">
        <f aca="false">IF(설정!$C$16="","",설정!$C$16)</f>
        <v/>
      </c>
      <c r="AU7" s="40" t="str">
        <f aca="false">IF(설정!$C$19="","",설정!$C$19)</f>
        <v>2000타</v>
      </c>
      <c r="AV7" s="40" t="str">
        <f aca="false">IF(설정!$C$20="","",설정!$C$20)</f>
        <v>4000타</v>
      </c>
      <c r="AW7" s="40" t="str">
        <f aca="false">IF(설정!$C$21="","",설정!$C$21)</f>
        <v>방 2</v>
      </c>
      <c r="AX7" s="41" t="str">
        <f aca="false">IF(설정!$C$22="","",설정!$C$22)</f>
        <v/>
      </c>
      <c r="AY7" s="39" t="str">
        <f aca="false">IF(설정!$C$9="","",설정!$C$9)</f>
        <v>한지음</v>
      </c>
      <c r="AZ7" s="40" t="str">
        <f aca="false">IF(설정!$C$10="","",설정!$C$10)</f>
        <v>서가온</v>
      </c>
      <c r="BA7" s="40" t="str">
        <f aca="false">IF(설정!$C$11="","",설정!$C$11)</f>
        <v>노다엘</v>
      </c>
      <c r="BB7" s="40" t="str">
        <f aca="false">IF(설정!$C$12="","",설정!$C$12)</f>
        <v>백도현</v>
      </c>
      <c r="BC7" s="40" t="str">
        <f aca="false">IF(설정!$C$13="","",설정!$C$13)</f>
        <v>민서후</v>
      </c>
      <c r="BD7" s="40" t="str">
        <f aca="false">IF(설정!$C$14="","",설정!$C$14)</f>
        <v/>
      </c>
      <c r="BE7" s="40" t="str">
        <f aca="false">IF(설정!$C$15="","",설정!$C$15)</f>
        <v/>
      </c>
      <c r="BF7" s="40" t="str">
        <f aca="false">IF(설정!$C$16="","",설정!$C$16)</f>
        <v/>
      </c>
      <c r="BG7" s="40" t="str">
        <f aca="false">IF(설정!$C$19="","",설정!$C$19)</f>
        <v>2000타</v>
      </c>
      <c r="BH7" s="40" t="str">
        <f aca="false">IF(설정!$C$20="","",설정!$C$20)</f>
        <v>4000타</v>
      </c>
      <c r="BI7" s="40" t="str">
        <f aca="false">IF(설정!$C$21="","",설정!$C$21)</f>
        <v>방 2</v>
      </c>
      <c r="BJ7" s="41" t="str">
        <f aca="false">IF(설정!$C$22="","",설정!$C$22)</f>
        <v/>
      </c>
      <c r="BK7" s="39" t="str">
        <f aca="false">IF(설정!$C$9="","",설정!$C$9)</f>
        <v>한지음</v>
      </c>
      <c r="BL7" s="40" t="str">
        <f aca="false">IF(설정!$C$10="","",설정!$C$10)</f>
        <v>서가온</v>
      </c>
      <c r="BM7" s="40" t="str">
        <f aca="false">IF(설정!$C$11="","",설정!$C$11)</f>
        <v>노다엘</v>
      </c>
      <c r="BN7" s="40" t="str">
        <f aca="false">IF(설정!$C$12="","",설정!$C$12)</f>
        <v>백도현</v>
      </c>
      <c r="BO7" s="40" t="str">
        <f aca="false">IF(설정!$C$13="","",설정!$C$13)</f>
        <v>민서후</v>
      </c>
      <c r="BP7" s="40" t="str">
        <f aca="false">IF(설정!$C$14="","",설정!$C$14)</f>
        <v/>
      </c>
      <c r="BQ7" s="40" t="str">
        <f aca="false">IF(설정!$C$15="","",설정!$C$15)</f>
        <v/>
      </c>
      <c r="BR7" s="40" t="str">
        <f aca="false">IF(설정!$C$16="","",설정!$C$16)</f>
        <v/>
      </c>
      <c r="BS7" s="40" t="str">
        <f aca="false">IF(설정!$C$19="","",설정!$C$19)</f>
        <v>2000타</v>
      </c>
      <c r="BT7" s="40" t="str">
        <f aca="false">IF(설정!$C$20="","",설정!$C$20)</f>
        <v>4000타</v>
      </c>
      <c r="BU7" s="40" t="str">
        <f aca="false">IF(설정!$C$21="","",설정!$C$21)</f>
        <v>방 2</v>
      </c>
      <c r="BV7" s="41" t="str">
        <f aca="false">IF(설정!$C$22="","",설정!$C$22)</f>
        <v/>
      </c>
    </row>
    <row r="8" customFormat="false" ht="24" hidden="false" customHeight="true" outlineLevel="0" collapsed="false">
      <c r="B8" s="42" t="s">
        <v>83</v>
      </c>
      <c r="C8" s="43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O8" s="43"/>
      <c r="P8" s="44"/>
      <c r="Q8" s="44"/>
      <c r="R8" s="44"/>
      <c r="S8" s="44"/>
      <c r="T8" s="44"/>
      <c r="U8" s="44"/>
      <c r="V8" s="44"/>
      <c r="W8" s="44"/>
      <c r="X8" s="44"/>
      <c r="Y8" s="44"/>
      <c r="Z8" s="45"/>
      <c r="AA8" s="43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5"/>
      <c r="AM8" s="43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5"/>
      <c r="AY8" s="43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5"/>
      <c r="BK8" s="43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5"/>
    </row>
    <row r="9" customFormat="false" ht="24" hidden="false" customHeight="true" outlineLevel="0" collapsed="false">
      <c r="B9" s="46" t="s">
        <v>84</v>
      </c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9"/>
      <c r="O9" s="47"/>
      <c r="P9" s="48"/>
      <c r="Q9" s="48"/>
      <c r="R9" s="48"/>
      <c r="S9" s="48"/>
      <c r="T9" s="48"/>
      <c r="U9" s="48"/>
      <c r="V9" s="48"/>
      <c r="W9" s="48"/>
      <c r="X9" s="48"/>
      <c r="Y9" s="48"/>
      <c r="Z9" s="49"/>
      <c r="AA9" s="47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47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9"/>
      <c r="AY9" s="47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9"/>
      <c r="BK9" s="47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9"/>
    </row>
    <row r="10" customFormat="false" ht="24" hidden="false" customHeight="true" outlineLevel="0" collapsed="false">
      <c r="B10" s="42" t="s">
        <v>85</v>
      </c>
      <c r="C10" s="43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  <c r="O10" s="43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  <c r="AA10" s="43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5"/>
      <c r="AM10" s="43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5"/>
      <c r="AY10" s="43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5"/>
      <c r="BK10" s="43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5"/>
    </row>
    <row r="11" customFormat="false" ht="24" hidden="false" customHeight="true" outlineLevel="0" collapsed="false">
      <c r="B11" s="46" t="s">
        <v>86</v>
      </c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47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9"/>
      <c r="AA11" s="47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9"/>
      <c r="AM11" s="47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9"/>
      <c r="AY11" s="47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9"/>
      <c r="BK11" s="47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9"/>
    </row>
    <row r="12" customFormat="false" ht="24" hidden="false" customHeight="true" outlineLevel="0" collapsed="false">
      <c r="B12" s="42" t="s">
        <v>87</v>
      </c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3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5"/>
      <c r="AA12" s="43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5"/>
      <c r="AM12" s="43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5"/>
      <c r="AY12" s="43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5"/>
      <c r="BK12" s="43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5"/>
    </row>
    <row r="13" customFormat="false" ht="24" hidden="false" customHeight="true" outlineLevel="0" collapsed="false">
      <c r="B13" s="46" t="s">
        <v>88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47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9"/>
      <c r="AA13" s="47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9"/>
      <c r="AM13" s="47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9"/>
      <c r="AY13" s="47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9"/>
      <c r="BK13" s="47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9"/>
    </row>
    <row r="14" customFormat="false" ht="24" hidden="false" customHeight="true" outlineLevel="0" collapsed="false">
      <c r="B14" s="42" t="s">
        <v>89</v>
      </c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43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5"/>
      <c r="AA14" s="43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5"/>
      <c r="AM14" s="43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5"/>
      <c r="AY14" s="43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5"/>
      <c r="BK14" s="43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5"/>
    </row>
    <row r="15" customFormat="false" ht="24" hidden="false" customHeight="true" outlineLevel="0" collapsed="false">
      <c r="B15" s="46" t="s">
        <v>90</v>
      </c>
      <c r="C15" s="47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47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9"/>
      <c r="AA15" s="47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9"/>
      <c r="AM15" s="47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9"/>
      <c r="AY15" s="47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9"/>
      <c r="BK15" s="47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9"/>
    </row>
    <row r="16" customFormat="false" ht="24" hidden="false" customHeight="true" outlineLevel="0" collapsed="false">
      <c r="B16" s="42" t="s">
        <v>91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3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5"/>
      <c r="AA16" s="43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5"/>
      <c r="AM16" s="43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5"/>
      <c r="AY16" s="43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5"/>
      <c r="BK16" s="43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5"/>
    </row>
    <row r="17" customFormat="false" ht="24" hidden="false" customHeight="true" outlineLevel="0" collapsed="false">
      <c r="B17" s="46" t="s">
        <v>92</v>
      </c>
      <c r="C17" s="5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0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2"/>
      <c r="AA17" s="50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2"/>
      <c r="AM17" s="50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2"/>
      <c r="AY17" s="50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2"/>
      <c r="BK17" s="50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2"/>
    </row>
    <row r="18" customFormat="false" ht="24" hidden="false" customHeight="true" outlineLevel="0" collapsed="false">
      <c r="B18" s="42" t="s">
        <v>93</v>
      </c>
      <c r="C18" s="53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/>
      <c r="O18" s="53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5"/>
      <c r="AA18" s="53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5"/>
      <c r="AM18" s="53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5"/>
      <c r="AY18" s="53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5"/>
      <c r="BK18" s="53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5"/>
    </row>
    <row r="19" customFormat="false" ht="24" hidden="false" customHeight="true" outlineLevel="0" collapsed="false">
      <c r="B19" s="46" t="s">
        <v>94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47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9"/>
      <c r="AA19" s="47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9"/>
      <c r="AM19" s="47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9"/>
      <c r="AY19" s="47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9"/>
      <c r="BK19" s="47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9"/>
    </row>
    <row r="20" customFormat="false" ht="24" hidden="false" customHeight="true" outlineLevel="0" collapsed="false">
      <c r="B20" s="42" t="s">
        <v>95</v>
      </c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3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5"/>
      <c r="AA20" s="43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5"/>
      <c r="AM20" s="43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5"/>
      <c r="AY20" s="43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5"/>
      <c r="BK20" s="43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5"/>
    </row>
    <row r="21" customFormat="false" ht="24" hidden="false" customHeight="true" outlineLevel="0" collapsed="false">
      <c r="B21" s="46" t="s">
        <v>96</v>
      </c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47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9"/>
      <c r="AA21" s="47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9"/>
      <c r="AM21" s="47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9"/>
      <c r="AY21" s="47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9"/>
      <c r="BK21" s="47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9"/>
    </row>
    <row r="22" customFormat="false" ht="24" hidden="false" customHeight="true" outlineLevel="0" collapsed="false">
      <c r="B22" s="42" t="s">
        <v>97</v>
      </c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3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5"/>
      <c r="AA22" s="43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5"/>
      <c r="AM22" s="43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5"/>
      <c r="AY22" s="43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5"/>
      <c r="BK22" s="43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5"/>
    </row>
    <row r="23" customFormat="false" ht="24" hidden="false" customHeight="true" outlineLevel="0" collapsed="false">
      <c r="B23" s="46" t="s">
        <v>98</v>
      </c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47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9"/>
      <c r="AA23" s="47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9"/>
      <c r="AM23" s="47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9"/>
      <c r="AY23" s="47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9"/>
      <c r="BK23" s="47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9"/>
    </row>
    <row r="24" customFormat="false" ht="24" hidden="false" customHeight="true" outlineLevel="0" collapsed="false">
      <c r="B24" s="42" t="s">
        <v>99</v>
      </c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3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5"/>
      <c r="AA24" s="43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5"/>
      <c r="AM24" s="43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5"/>
      <c r="AY24" s="43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5"/>
      <c r="BK24" s="43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</row>
    <row r="25" customFormat="false" ht="24" hidden="false" customHeight="true" outlineLevel="0" collapsed="false">
      <c r="B25" s="46" t="s">
        <v>100</v>
      </c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47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9"/>
      <c r="AA25" s="47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9"/>
      <c r="AM25" s="47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9"/>
      <c r="AY25" s="47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9"/>
      <c r="BK25" s="47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9"/>
    </row>
    <row r="26" customFormat="false" ht="24" hidden="false" customHeight="true" outlineLevel="0" collapsed="false">
      <c r="B26" s="42" t="s">
        <v>101</v>
      </c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3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5"/>
      <c r="AA26" s="43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5"/>
      <c r="AM26" s="43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5"/>
      <c r="AY26" s="43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5"/>
      <c r="BK26" s="43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5"/>
    </row>
    <row r="27" customFormat="false" ht="24" hidden="false" customHeight="true" outlineLevel="0" collapsed="false">
      <c r="B27" s="46" t="s">
        <v>102</v>
      </c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47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9"/>
      <c r="AA27" s="47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9"/>
      <c r="AM27" s="47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9"/>
      <c r="AY27" s="47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9"/>
      <c r="BK27" s="47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9"/>
    </row>
    <row r="28" customFormat="false" ht="24" hidden="false" customHeight="true" outlineLevel="0" collapsed="false">
      <c r="B28" s="42" t="s">
        <v>103</v>
      </c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3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43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3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5"/>
      <c r="AY28" s="43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5"/>
      <c r="BK28" s="43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5"/>
    </row>
  </sheetData>
  <mergeCells count="18">
    <mergeCell ref="C5:N5"/>
    <mergeCell ref="O5:Z5"/>
    <mergeCell ref="AA5:AL5"/>
    <mergeCell ref="AM5:AX5"/>
    <mergeCell ref="AY5:BJ5"/>
    <mergeCell ref="BK5:BV5"/>
    <mergeCell ref="C6:J6"/>
    <mergeCell ref="K6:N6"/>
    <mergeCell ref="O6:V6"/>
    <mergeCell ref="W6:Z6"/>
    <mergeCell ref="AA6:AH6"/>
    <mergeCell ref="AI6:AL6"/>
    <mergeCell ref="AM6:AT6"/>
    <mergeCell ref="AU6:AX6"/>
    <mergeCell ref="AY6:BF6"/>
    <mergeCell ref="BG6:BJ6"/>
    <mergeCell ref="BK6:BR6"/>
    <mergeCell ref="BS6:BV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V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74" min="3" style="0" width="15"/>
  </cols>
  <sheetData>
    <row r="2" customFormat="false" ht="27.75" hidden="false" customHeight="true" outlineLevel="0" collapsed="false">
      <c r="B2" s="13" t="str">
        <f aca="false">IFERROR(설정!$C$5&amp;"  ·  4주차","")</f>
        <v>2026년 10월  ·  4주차</v>
      </c>
    </row>
    <row r="3" customFormat="false" ht="15" hidden="false" customHeight="false" outlineLevel="0" collapsed="false">
      <c r="B3" s="2" t="s">
        <v>79</v>
      </c>
    </row>
    <row r="4" customFormat="false" ht="15" hidden="false" customHeight="false" outlineLevel="0" collapsed="false">
      <c r="B4" s="34" t="s">
        <v>80</v>
      </c>
      <c r="C4" s="35"/>
    </row>
    <row r="5" customFormat="false" ht="30" hidden="false" customHeight="true" outlineLevel="0" collapsed="false">
      <c r="C5" s="36" t="str">
        <f aca="false">IF($C$4="","",TEXT($C$4+0,"m/d")&amp;" "&amp;CHOOSE(WEEKDAY($C$4+0,2),"월","화","수","목","금","토","일")&amp;"      도수 "&amp;(COUNTA(C$8:C$28)+COUNTA(D$8:D$28)+COUNTA(E$8:E$28)+COUNTA(F$8:F$28)+COUNTA(G$8:G$28)+COUNTA(H$8:H$28)+COUNTA(I$8:I$28)+COUNTA(J$8:J$28))&amp;"건   ·   ESWT "&amp;(COUNTA(K$8:K$28)+COUNTA(L$8:L$28)+COUNTA(M$8:M$28)+COUNTA(N$8:N$28))&amp;"건")</f>
        <v/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 t="str">
        <f aca="false">IF($C$4="","",TEXT($C$4+1,"m/d")&amp;" "&amp;CHOOSE(WEEKDAY($C$4+1,2),"월","화","수","목","금","토","일")&amp;"      도수 "&amp;(COUNTA(O$8:O$28)+COUNTA(P$8:P$28)+COUNTA(Q$8:Q$28)+COUNTA(R$8:R$28)+COUNTA(S$8:S$28)+COUNTA(T$8:T$28)+COUNTA(U$8:U$28)+COUNTA(V$8:V$28))&amp;"건   ·   ESWT "&amp;(COUNTA(W$8:W$28)+COUNTA(X$8:X$28)+COUNTA(Y$8:Y$28)+COUNTA(Z$8:Z$28))&amp;"건")</f>
        <v/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 t="str">
        <f aca="false">IF($C$4="","",TEXT($C$4+2,"m/d")&amp;" "&amp;CHOOSE(WEEKDAY($C$4+2,2),"월","화","수","목","금","토","일")&amp;"      도수 "&amp;(COUNTA(AA$8:AA$28)+COUNTA(AB$8:AB$28)+COUNTA(AC$8:AC$28)+COUNTA(AD$8:AD$28)+COUNTA(AE$8:AE$28)+COUNTA(AF$8:AF$28)+COUNTA(AG$8:AG$28)+COUNTA(AH$8:AH$28))&amp;"건   ·   ESWT "&amp;(COUNTA(AI$8:AI$28)+COUNTA(AJ$8:AJ$28)+COUNTA(AK$8:AK$28)+COUNTA(AL$8:AL$28))&amp;"건")</f>
        <v/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 t="str">
        <f aca="false">IF($C$4="","",TEXT($C$4+3,"m/d")&amp;" "&amp;CHOOSE(WEEKDAY($C$4+3,2),"월","화","수","목","금","토","일")&amp;"      도수 "&amp;(COUNTA(AM$8:AM$28)+COUNTA(AN$8:AN$28)+COUNTA(AO$8:AO$28)+COUNTA(AP$8:AP$28)+COUNTA(AQ$8:AQ$28)+COUNTA(AR$8:AR$28)+COUNTA(AS$8:AS$28)+COUNTA(AT$8:AT$28))&amp;"건   ·   ESWT "&amp;(COUNTA(AU$8:AU$28)+COUNTA(AV$8:AV$28)+COUNTA(AW$8:AW$28)+COUNTA(AX$8:AX$28))&amp;"건")</f>
        <v/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 t="str">
        <f aca="false">IF($C$4="","",TEXT($C$4+4,"m/d")&amp;" "&amp;CHOOSE(WEEKDAY($C$4+4,2),"월","화","수","목","금","토","일")&amp;"      도수 "&amp;(COUNTA(AY$8:AY$28)+COUNTA(AZ$8:AZ$28)+COUNTA(BA$8:BA$28)+COUNTA(BB$8:BB$28)+COUNTA(BC$8:BC$28)+COUNTA(BD$8:BD$28)+COUNTA(BE$8:BE$28)+COUNTA(BF$8:BF$28))&amp;"건   ·   ESWT "&amp;(COUNTA(BG$8:BG$28)+COUNTA(BH$8:BH$28)+COUNTA(BI$8:BI$28)+COUNTA(BJ$8:BJ$28))&amp;"건")</f>
        <v/>
      </c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 t="str">
        <f aca="false">IF($C$4="","",TEXT($C$4+5,"m/d")&amp;" "&amp;CHOOSE(WEEKDAY($C$4+5,2),"월","화","수","목","금","토","일")&amp;"      도수 "&amp;(COUNTA(BK$8:BK$28)+COUNTA(BL$8:BL$28)+COUNTA(BM$8:BM$28)+COUNTA(BN$8:BN$28)+COUNTA(BO$8:BO$28)+COUNTA(BP$8:BP$28)+COUNTA(BQ$8:BQ$28)+COUNTA(BR$8:BR$28))&amp;"건   ·   ESWT "&amp;(COUNTA(BS$8:BS$28)+COUNTA(BT$8:BT$28)+COUNTA(BU$8:BU$28)+COUNTA(BV$8:BV$28))&amp;"건")</f>
        <v/>
      </c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</row>
    <row r="6" customFormat="false" ht="21.75" hidden="false" customHeight="true" outlineLevel="0" collapsed="false">
      <c r="C6" s="37" t="s">
        <v>81</v>
      </c>
      <c r="D6" s="37"/>
      <c r="E6" s="37"/>
      <c r="F6" s="37"/>
      <c r="G6" s="37"/>
      <c r="H6" s="37"/>
      <c r="I6" s="37"/>
      <c r="J6" s="37"/>
      <c r="K6" s="38" t="s">
        <v>82</v>
      </c>
      <c r="L6" s="38"/>
      <c r="M6" s="38"/>
      <c r="N6" s="38"/>
      <c r="O6" s="37" t="s">
        <v>81</v>
      </c>
      <c r="P6" s="37"/>
      <c r="Q6" s="37"/>
      <c r="R6" s="37"/>
      <c r="S6" s="37"/>
      <c r="T6" s="37"/>
      <c r="U6" s="37"/>
      <c r="V6" s="37"/>
      <c r="W6" s="38" t="s">
        <v>82</v>
      </c>
      <c r="X6" s="38"/>
      <c r="Y6" s="38"/>
      <c r="Z6" s="38"/>
      <c r="AA6" s="37" t="s">
        <v>81</v>
      </c>
      <c r="AB6" s="37"/>
      <c r="AC6" s="37"/>
      <c r="AD6" s="37"/>
      <c r="AE6" s="37"/>
      <c r="AF6" s="37"/>
      <c r="AG6" s="37"/>
      <c r="AH6" s="37"/>
      <c r="AI6" s="38" t="s">
        <v>82</v>
      </c>
      <c r="AJ6" s="38"/>
      <c r="AK6" s="38"/>
      <c r="AL6" s="38"/>
      <c r="AM6" s="37" t="s">
        <v>81</v>
      </c>
      <c r="AN6" s="37"/>
      <c r="AO6" s="37"/>
      <c r="AP6" s="37"/>
      <c r="AQ6" s="37"/>
      <c r="AR6" s="37"/>
      <c r="AS6" s="37"/>
      <c r="AT6" s="37"/>
      <c r="AU6" s="38" t="s">
        <v>82</v>
      </c>
      <c r="AV6" s="38"/>
      <c r="AW6" s="38"/>
      <c r="AX6" s="38"/>
      <c r="AY6" s="37" t="s">
        <v>81</v>
      </c>
      <c r="AZ6" s="37"/>
      <c r="BA6" s="37"/>
      <c r="BB6" s="37"/>
      <c r="BC6" s="37"/>
      <c r="BD6" s="37"/>
      <c r="BE6" s="37"/>
      <c r="BF6" s="37"/>
      <c r="BG6" s="38" t="s">
        <v>82</v>
      </c>
      <c r="BH6" s="38"/>
      <c r="BI6" s="38"/>
      <c r="BJ6" s="38"/>
      <c r="BK6" s="37" t="s">
        <v>81</v>
      </c>
      <c r="BL6" s="37"/>
      <c r="BM6" s="37"/>
      <c r="BN6" s="37"/>
      <c r="BO6" s="37"/>
      <c r="BP6" s="37"/>
      <c r="BQ6" s="37"/>
      <c r="BR6" s="37"/>
      <c r="BS6" s="38" t="s">
        <v>82</v>
      </c>
      <c r="BT6" s="38"/>
      <c r="BU6" s="38"/>
      <c r="BV6" s="38"/>
    </row>
    <row r="7" customFormat="false" ht="21.75" hidden="false" customHeight="true" outlineLevel="0" collapsed="false">
      <c r="C7" s="39" t="str">
        <f aca="false">IF(설정!$C$9="","",설정!$C$9)</f>
        <v>한지음</v>
      </c>
      <c r="D7" s="40" t="str">
        <f aca="false">IF(설정!$C$10="","",설정!$C$10)</f>
        <v>서가온</v>
      </c>
      <c r="E7" s="40" t="str">
        <f aca="false">IF(설정!$C$11="","",설정!$C$11)</f>
        <v>노다엘</v>
      </c>
      <c r="F7" s="40" t="str">
        <f aca="false">IF(설정!$C$12="","",설정!$C$12)</f>
        <v>백도현</v>
      </c>
      <c r="G7" s="40" t="str">
        <f aca="false">IF(설정!$C$13="","",설정!$C$13)</f>
        <v>민서후</v>
      </c>
      <c r="H7" s="40" t="str">
        <f aca="false">IF(설정!$C$14="","",설정!$C$14)</f>
        <v/>
      </c>
      <c r="I7" s="40" t="str">
        <f aca="false">IF(설정!$C$15="","",설정!$C$15)</f>
        <v/>
      </c>
      <c r="J7" s="40" t="str">
        <f aca="false">IF(설정!$C$16="","",설정!$C$16)</f>
        <v/>
      </c>
      <c r="K7" s="40" t="str">
        <f aca="false">IF(설정!$C$19="","",설정!$C$19)</f>
        <v>2000타</v>
      </c>
      <c r="L7" s="40" t="str">
        <f aca="false">IF(설정!$C$20="","",설정!$C$20)</f>
        <v>4000타</v>
      </c>
      <c r="M7" s="40" t="str">
        <f aca="false">IF(설정!$C$21="","",설정!$C$21)</f>
        <v>방 2</v>
      </c>
      <c r="N7" s="41" t="str">
        <f aca="false">IF(설정!$C$22="","",설정!$C$22)</f>
        <v/>
      </c>
      <c r="O7" s="39" t="str">
        <f aca="false">IF(설정!$C$9="","",설정!$C$9)</f>
        <v>한지음</v>
      </c>
      <c r="P7" s="40" t="str">
        <f aca="false">IF(설정!$C$10="","",설정!$C$10)</f>
        <v>서가온</v>
      </c>
      <c r="Q7" s="40" t="str">
        <f aca="false">IF(설정!$C$11="","",설정!$C$11)</f>
        <v>노다엘</v>
      </c>
      <c r="R7" s="40" t="str">
        <f aca="false">IF(설정!$C$12="","",설정!$C$12)</f>
        <v>백도현</v>
      </c>
      <c r="S7" s="40" t="str">
        <f aca="false">IF(설정!$C$13="","",설정!$C$13)</f>
        <v>민서후</v>
      </c>
      <c r="T7" s="40" t="str">
        <f aca="false">IF(설정!$C$14="","",설정!$C$14)</f>
        <v/>
      </c>
      <c r="U7" s="40" t="str">
        <f aca="false">IF(설정!$C$15="","",설정!$C$15)</f>
        <v/>
      </c>
      <c r="V7" s="40" t="str">
        <f aca="false">IF(설정!$C$16="","",설정!$C$16)</f>
        <v/>
      </c>
      <c r="W7" s="40" t="str">
        <f aca="false">IF(설정!$C$19="","",설정!$C$19)</f>
        <v>2000타</v>
      </c>
      <c r="X7" s="40" t="str">
        <f aca="false">IF(설정!$C$20="","",설정!$C$20)</f>
        <v>4000타</v>
      </c>
      <c r="Y7" s="40" t="str">
        <f aca="false">IF(설정!$C$21="","",설정!$C$21)</f>
        <v>방 2</v>
      </c>
      <c r="Z7" s="41" t="str">
        <f aca="false">IF(설정!$C$22="","",설정!$C$22)</f>
        <v/>
      </c>
      <c r="AA7" s="39" t="str">
        <f aca="false">IF(설정!$C$9="","",설정!$C$9)</f>
        <v>한지음</v>
      </c>
      <c r="AB7" s="40" t="str">
        <f aca="false">IF(설정!$C$10="","",설정!$C$10)</f>
        <v>서가온</v>
      </c>
      <c r="AC7" s="40" t="str">
        <f aca="false">IF(설정!$C$11="","",설정!$C$11)</f>
        <v>노다엘</v>
      </c>
      <c r="AD7" s="40" t="str">
        <f aca="false">IF(설정!$C$12="","",설정!$C$12)</f>
        <v>백도현</v>
      </c>
      <c r="AE7" s="40" t="str">
        <f aca="false">IF(설정!$C$13="","",설정!$C$13)</f>
        <v>민서후</v>
      </c>
      <c r="AF7" s="40" t="str">
        <f aca="false">IF(설정!$C$14="","",설정!$C$14)</f>
        <v/>
      </c>
      <c r="AG7" s="40" t="str">
        <f aca="false">IF(설정!$C$15="","",설정!$C$15)</f>
        <v/>
      </c>
      <c r="AH7" s="40" t="str">
        <f aca="false">IF(설정!$C$16="","",설정!$C$16)</f>
        <v/>
      </c>
      <c r="AI7" s="40" t="str">
        <f aca="false">IF(설정!$C$19="","",설정!$C$19)</f>
        <v>2000타</v>
      </c>
      <c r="AJ7" s="40" t="str">
        <f aca="false">IF(설정!$C$20="","",설정!$C$20)</f>
        <v>4000타</v>
      </c>
      <c r="AK7" s="40" t="str">
        <f aca="false">IF(설정!$C$21="","",설정!$C$21)</f>
        <v>방 2</v>
      </c>
      <c r="AL7" s="41" t="str">
        <f aca="false">IF(설정!$C$22="","",설정!$C$22)</f>
        <v/>
      </c>
      <c r="AM7" s="39" t="str">
        <f aca="false">IF(설정!$C$9="","",설정!$C$9)</f>
        <v>한지음</v>
      </c>
      <c r="AN7" s="40" t="str">
        <f aca="false">IF(설정!$C$10="","",설정!$C$10)</f>
        <v>서가온</v>
      </c>
      <c r="AO7" s="40" t="str">
        <f aca="false">IF(설정!$C$11="","",설정!$C$11)</f>
        <v>노다엘</v>
      </c>
      <c r="AP7" s="40" t="str">
        <f aca="false">IF(설정!$C$12="","",설정!$C$12)</f>
        <v>백도현</v>
      </c>
      <c r="AQ7" s="40" t="str">
        <f aca="false">IF(설정!$C$13="","",설정!$C$13)</f>
        <v>민서후</v>
      </c>
      <c r="AR7" s="40" t="str">
        <f aca="false">IF(설정!$C$14="","",설정!$C$14)</f>
        <v/>
      </c>
      <c r="AS7" s="40" t="str">
        <f aca="false">IF(설정!$C$15="","",설정!$C$15)</f>
        <v/>
      </c>
      <c r="AT7" s="40" t="str">
        <f aca="false">IF(설정!$C$16="","",설정!$C$16)</f>
        <v/>
      </c>
      <c r="AU7" s="40" t="str">
        <f aca="false">IF(설정!$C$19="","",설정!$C$19)</f>
        <v>2000타</v>
      </c>
      <c r="AV7" s="40" t="str">
        <f aca="false">IF(설정!$C$20="","",설정!$C$20)</f>
        <v>4000타</v>
      </c>
      <c r="AW7" s="40" t="str">
        <f aca="false">IF(설정!$C$21="","",설정!$C$21)</f>
        <v>방 2</v>
      </c>
      <c r="AX7" s="41" t="str">
        <f aca="false">IF(설정!$C$22="","",설정!$C$22)</f>
        <v/>
      </c>
      <c r="AY7" s="39" t="str">
        <f aca="false">IF(설정!$C$9="","",설정!$C$9)</f>
        <v>한지음</v>
      </c>
      <c r="AZ7" s="40" t="str">
        <f aca="false">IF(설정!$C$10="","",설정!$C$10)</f>
        <v>서가온</v>
      </c>
      <c r="BA7" s="40" t="str">
        <f aca="false">IF(설정!$C$11="","",설정!$C$11)</f>
        <v>노다엘</v>
      </c>
      <c r="BB7" s="40" t="str">
        <f aca="false">IF(설정!$C$12="","",설정!$C$12)</f>
        <v>백도현</v>
      </c>
      <c r="BC7" s="40" t="str">
        <f aca="false">IF(설정!$C$13="","",설정!$C$13)</f>
        <v>민서후</v>
      </c>
      <c r="BD7" s="40" t="str">
        <f aca="false">IF(설정!$C$14="","",설정!$C$14)</f>
        <v/>
      </c>
      <c r="BE7" s="40" t="str">
        <f aca="false">IF(설정!$C$15="","",설정!$C$15)</f>
        <v/>
      </c>
      <c r="BF7" s="40" t="str">
        <f aca="false">IF(설정!$C$16="","",설정!$C$16)</f>
        <v/>
      </c>
      <c r="BG7" s="40" t="str">
        <f aca="false">IF(설정!$C$19="","",설정!$C$19)</f>
        <v>2000타</v>
      </c>
      <c r="BH7" s="40" t="str">
        <f aca="false">IF(설정!$C$20="","",설정!$C$20)</f>
        <v>4000타</v>
      </c>
      <c r="BI7" s="40" t="str">
        <f aca="false">IF(설정!$C$21="","",설정!$C$21)</f>
        <v>방 2</v>
      </c>
      <c r="BJ7" s="41" t="str">
        <f aca="false">IF(설정!$C$22="","",설정!$C$22)</f>
        <v/>
      </c>
      <c r="BK7" s="39" t="str">
        <f aca="false">IF(설정!$C$9="","",설정!$C$9)</f>
        <v>한지음</v>
      </c>
      <c r="BL7" s="40" t="str">
        <f aca="false">IF(설정!$C$10="","",설정!$C$10)</f>
        <v>서가온</v>
      </c>
      <c r="BM7" s="40" t="str">
        <f aca="false">IF(설정!$C$11="","",설정!$C$11)</f>
        <v>노다엘</v>
      </c>
      <c r="BN7" s="40" t="str">
        <f aca="false">IF(설정!$C$12="","",설정!$C$12)</f>
        <v>백도현</v>
      </c>
      <c r="BO7" s="40" t="str">
        <f aca="false">IF(설정!$C$13="","",설정!$C$13)</f>
        <v>민서후</v>
      </c>
      <c r="BP7" s="40" t="str">
        <f aca="false">IF(설정!$C$14="","",설정!$C$14)</f>
        <v/>
      </c>
      <c r="BQ7" s="40" t="str">
        <f aca="false">IF(설정!$C$15="","",설정!$C$15)</f>
        <v/>
      </c>
      <c r="BR7" s="40" t="str">
        <f aca="false">IF(설정!$C$16="","",설정!$C$16)</f>
        <v/>
      </c>
      <c r="BS7" s="40" t="str">
        <f aca="false">IF(설정!$C$19="","",설정!$C$19)</f>
        <v>2000타</v>
      </c>
      <c r="BT7" s="40" t="str">
        <f aca="false">IF(설정!$C$20="","",설정!$C$20)</f>
        <v>4000타</v>
      </c>
      <c r="BU7" s="40" t="str">
        <f aca="false">IF(설정!$C$21="","",설정!$C$21)</f>
        <v>방 2</v>
      </c>
      <c r="BV7" s="41" t="str">
        <f aca="false">IF(설정!$C$22="","",설정!$C$22)</f>
        <v/>
      </c>
    </row>
    <row r="8" customFormat="false" ht="24" hidden="false" customHeight="true" outlineLevel="0" collapsed="false">
      <c r="B8" s="42" t="s">
        <v>83</v>
      </c>
      <c r="C8" s="43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O8" s="43"/>
      <c r="P8" s="44"/>
      <c r="Q8" s="44"/>
      <c r="R8" s="44"/>
      <c r="S8" s="44"/>
      <c r="T8" s="44"/>
      <c r="U8" s="44"/>
      <c r="V8" s="44"/>
      <c r="W8" s="44"/>
      <c r="X8" s="44"/>
      <c r="Y8" s="44"/>
      <c r="Z8" s="45"/>
      <c r="AA8" s="43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5"/>
      <c r="AM8" s="43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5"/>
      <c r="AY8" s="43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5"/>
      <c r="BK8" s="43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5"/>
    </row>
    <row r="9" customFormat="false" ht="24" hidden="false" customHeight="true" outlineLevel="0" collapsed="false">
      <c r="B9" s="46" t="s">
        <v>84</v>
      </c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9"/>
      <c r="O9" s="47"/>
      <c r="P9" s="48"/>
      <c r="Q9" s="48"/>
      <c r="R9" s="48"/>
      <c r="S9" s="48"/>
      <c r="T9" s="48"/>
      <c r="U9" s="48"/>
      <c r="V9" s="48"/>
      <c r="W9" s="48"/>
      <c r="X9" s="48"/>
      <c r="Y9" s="48"/>
      <c r="Z9" s="49"/>
      <c r="AA9" s="47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47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9"/>
      <c r="AY9" s="47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9"/>
      <c r="BK9" s="47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9"/>
    </row>
    <row r="10" customFormat="false" ht="24" hidden="false" customHeight="true" outlineLevel="0" collapsed="false">
      <c r="B10" s="42" t="s">
        <v>85</v>
      </c>
      <c r="C10" s="43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  <c r="O10" s="43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  <c r="AA10" s="43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5"/>
      <c r="AM10" s="43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5"/>
      <c r="AY10" s="43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5"/>
      <c r="BK10" s="43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5"/>
    </row>
    <row r="11" customFormat="false" ht="24" hidden="false" customHeight="true" outlineLevel="0" collapsed="false">
      <c r="B11" s="46" t="s">
        <v>86</v>
      </c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47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9"/>
      <c r="AA11" s="47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9"/>
      <c r="AM11" s="47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9"/>
      <c r="AY11" s="47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9"/>
      <c r="BK11" s="47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9"/>
    </row>
    <row r="12" customFormat="false" ht="24" hidden="false" customHeight="true" outlineLevel="0" collapsed="false">
      <c r="B12" s="42" t="s">
        <v>87</v>
      </c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3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5"/>
      <c r="AA12" s="43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5"/>
      <c r="AM12" s="43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5"/>
      <c r="AY12" s="43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5"/>
      <c r="BK12" s="43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5"/>
    </row>
    <row r="13" customFormat="false" ht="24" hidden="false" customHeight="true" outlineLevel="0" collapsed="false">
      <c r="B13" s="46" t="s">
        <v>88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47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9"/>
      <c r="AA13" s="47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9"/>
      <c r="AM13" s="47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9"/>
      <c r="AY13" s="47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9"/>
      <c r="BK13" s="47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9"/>
    </row>
    <row r="14" customFormat="false" ht="24" hidden="false" customHeight="true" outlineLevel="0" collapsed="false">
      <c r="B14" s="42" t="s">
        <v>89</v>
      </c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43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5"/>
      <c r="AA14" s="43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5"/>
      <c r="AM14" s="43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5"/>
      <c r="AY14" s="43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5"/>
      <c r="BK14" s="43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5"/>
    </row>
    <row r="15" customFormat="false" ht="24" hidden="false" customHeight="true" outlineLevel="0" collapsed="false">
      <c r="B15" s="46" t="s">
        <v>90</v>
      </c>
      <c r="C15" s="47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47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9"/>
      <c r="AA15" s="47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9"/>
      <c r="AM15" s="47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9"/>
      <c r="AY15" s="47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9"/>
      <c r="BK15" s="47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9"/>
    </row>
    <row r="16" customFormat="false" ht="24" hidden="false" customHeight="true" outlineLevel="0" collapsed="false">
      <c r="B16" s="42" t="s">
        <v>91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3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5"/>
      <c r="AA16" s="43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5"/>
      <c r="AM16" s="43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5"/>
      <c r="AY16" s="43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5"/>
      <c r="BK16" s="43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5"/>
    </row>
    <row r="17" customFormat="false" ht="24" hidden="false" customHeight="true" outlineLevel="0" collapsed="false">
      <c r="B17" s="46" t="s">
        <v>92</v>
      </c>
      <c r="C17" s="5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0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2"/>
      <c r="AA17" s="50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2"/>
      <c r="AM17" s="50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2"/>
      <c r="AY17" s="50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2"/>
      <c r="BK17" s="50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2"/>
    </row>
    <row r="18" customFormat="false" ht="24" hidden="false" customHeight="true" outlineLevel="0" collapsed="false">
      <c r="B18" s="42" t="s">
        <v>93</v>
      </c>
      <c r="C18" s="53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/>
      <c r="O18" s="53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5"/>
      <c r="AA18" s="53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5"/>
      <c r="AM18" s="53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5"/>
      <c r="AY18" s="53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5"/>
      <c r="BK18" s="53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5"/>
    </row>
    <row r="19" customFormat="false" ht="24" hidden="false" customHeight="true" outlineLevel="0" collapsed="false">
      <c r="B19" s="46" t="s">
        <v>94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47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9"/>
      <c r="AA19" s="47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9"/>
      <c r="AM19" s="47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9"/>
      <c r="AY19" s="47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9"/>
      <c r="BK19" s="47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9"/>
    </row>
    <row r="20" customFormat="false" ht="24" hidden="false" customHeight="true" outlineLevel="0" collapsed="false">
      <c r="B20" s="42" t="s">
        <v>95</v>
      </c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3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5"/>
      <c r="AA20" s="43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5"/>
      <c r="AM20" s="43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5"/>
      <c r="AY20" s="43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5"/>
      <c r="BK20" s="43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5"/>
    </row>
    <row r="21" customFormat="false" ht="24" hidden="false" customHeight="true" outlineLevel="0" collapsed="false">
      <c r="B21" s="46" t="s">
        <v>96</v>
      </c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47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9"/>
      <c r="AA21" s="47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9"/>
      <c r="AM21" s="47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9"/>
      <c r="AY21" s="47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9"/>
      <c r="BK21" s="47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9"/>
    </row>
    <row r="22" customFormat="false" ht="24" hidden="false" customHeight="true" outlineLevel="0" collapsed="false">
      <c r="B22" s="42" t="s">
        <v>97</v>
      </c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3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5"/>
      <c r="AA22" s="43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5"/>
      <c r="AM22" s="43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5"/>
      <c r="AY22" s="43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5"/>
      <c r="BK22" s="43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5"/>
    </row>
    <row r="23" customFormat="false" ht="24" hidden="false" customHeight="true" outlineLevel="0" collapsed="false">
      <c r="B23" s="46" t="s">
        <v>98</v>
      </c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47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9"/>
      <c r="AA23" s="47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9"/>
      <c r="AM23" s="47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9"/>
      <c r="AY23" s="47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9"/>
      <c r="BK23" s="47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9"/>
    </row>
    <row r="24" customFormat="false" ht="24" hidden="false" customHeight="true" outlineLevel="0" collapsed="false">
      <c r="B24" s="42" t="s">
        <v>99</v>
      </c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3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5"/>
      <c r="AA24" s="43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5"/>
      <c r="AM24" s="43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5"/>
      <c r="AY24" s="43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5"/>
      <c r="BK24" s="43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</row>
    <row r="25" customFormat="false" ht="24" hidden="false" customHeight="true" outlineLevel="0" collapsed="false">
      <c r="B25" s="46" t="s">
        <v>100</v>
      </c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47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9"/>
      <c r="AA25" s="47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9"/>
      <c r="AM25" s="47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9"/>
      <c r="AY25" s="47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9"/>
      <c r="BK25" s="47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9"/>
    </row>
    <row r="26" customFormat="false" ht="24" hidden="false" customHeight="true" outlineLevel="0" collapsed="false">
      <c r="B26" s="42" t="s">
        <v>101</v>
      </c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3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5"/>
      <c r="AA26" s="43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5"/>
      <c r="AM26" s="43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5"/>
      <c r="AY26" s="43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5"/>
      <c r="BK26" s="43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5"/>
    </row>
    <row r="27" customFormat="false" ht="24" hidden="false" customHeight="true" outlineLevel="0" collapsed="false">
      <c r="B27" s="46" t="s">
        <v>102</v>
      </c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47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9"/>
      <c r="AA27" s="47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9"/>
      <c r="AM27" s="47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9"/>
      <c r="AY27" s="47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9"/>
      <c r="BK27" s="47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9"/>
    </row>
    <row r="28" customFormat="false" ht="24" hidden="false" customHeight="true" outlineLevel="0" collapsed="false">
      <c r="B28" s="42" t="s">
        <v>103</v>
      </c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3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43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3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5"/>
      <c r="AY28" s="43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5"/>
      <c r="BK28" s="43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5"/>
    </row>
  </sheetData>
  <mergeCells count="18">
    <mergeCell ref="C5:N5"/>
    <mergeCell ref="O5:Z5"/>
    <mergeCell ref="AA5:AL5"/>
    <mergeCell ref="AM5:AX5"/>
    <mergeCell ref="AY5:BJ5"/>
    <mergeCell ref="BK5:BV5"/>
    <mergeCell ref="C6:J6"/>
    <mergeCell ref="K6:N6"/>
    <mergeCell ref="O6:V6"/>
    <mergeCell ref="W6:Z6"/>
    <mergeCell ref="AA6:AH6"/>
    <mergeCell ref="AI6:AL6"/>
    <mergeCell ref="AM6:AT6"/>
    <mergeCell ref="AU6:AX6"/>
    <mergeCell ref="AY6:BF6"/>
    <mergeCell ref="BG6:BJ6"/>
    <mergeCell ref="BK6:BR6"/>
    <mergeCell ref="BS6:BV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V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74" min="3" style="0" width="15"/>
  </cols>
  <sheetData>
    <row r="2" customFormat="false" ht="27.75" hidden="false" customHeight="true" outlineLevel="0" collapsed="false">
      <c r="B2" s="13" t="str">
        <f aca="false">IFERROR(설정!$C$5&amp;"  ·  5주차","")</f>
        <v>2026년 10월  ·  5주차</v>
      </c>
    </row>
    <row r="3" customFormat="false" ht="15" hidden="false" customHeight="false" outlineLevel="0" collapsed="false">
      <c r="B3" s="2" t="s">
        <v>79</v>
      </c>
    </row>
    <row r="4" customFormat="false" ht="15" hidden="false" customHeight="false" outlineLevel="0" collapsed="false">
      <c r="B4" s="34" t="s">
        <v>80</v>
      </c>
      <c r="C4" s="35"/>
      <c r="E4" s="56" t="s">
        <v>73</v>
      </c>
      <c r="F4" s="57" t="s">
        <v>74</v>
      </c>
      <c r="G4" s="58" t="s">
        <v>104</v>
      </c>
      <c r="H4" s="59" t="s">
        <v>76</v>
      </c>
      <c r="I4" s="60" t="s">
        <v>77</v>
      </c>
      <c r="J4" s="61" t="s">
        <v>78</v>
      </c>
    </row>
    <row r="5" customFormat="false" ht="30" hidden="false" customHeight="true" outlineLevel="0" collapsed="false">
      <c r="C5" s="36" t="str">
        <f aca="false">IF($C$4="","",TEXT($C$4+0,"m/d")&amp;" "&amp;CHOOSE(WEEKDAY($C$4+0,2),"월","화","수","목","금","토","일")&amp;"      도수 "&amp;(COUNTA(C$8:C$28)+COUNTA(D$8:D$28)+COUNTA(E$8:E$28)+COUNTA(F$8:F$28)+COUNTA(G$8:G$28)+COUNTA(H$8:H$28)+COUNTA(I$8:I$28)+COUNTA(J$8:J$28))&amp;"건   ·   ESWT "&amp;(COUNTA(K$8:K$28)+COUNTA(L$8:L$28)+COUNTA(M$8:M$28)+COUNTA(N$8:N$28))&amp;"건")</f>
        <v/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 t="str">
        <f aca="false">IF($C$4="","",TEXT($C$4+1,"m/d")&amp;" "&amp;CHOOSE(WEEKDAY($C$4+1,2),"월","화","수","목","금","토","일")&amp;"      도수 "&amp;(COUNTA(O$8:O$28)+COUNTA(P$8:P$28)+COUNTA(Q$8:Q$28)+COUNTA(R$8:R$28)+COUNTA(S$8:S$28)+COUNTA(T$8:T$28)+COUNTA(U$8:U$28)+COUNTA(V$8:V$28))&amp;"건   ·   ESWT "&amp;(COUNTA(W$8:W$28)+COUNTA(X$8:X$28)+COUNTA(Y$8:Y$28)+COUNTA(Z$8:Z$28))&amp;"건")</f>
        <v/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 t="str">
        <f aca="false">IF($C$4="","",TEXT($C$4+2,"m/d")&amp;" "&amp;CHOOSE(WEEKDAY($C$4+2,2),"월","화","수","목","금","토","일")&amp;"      도수 "&amp;(COUNTA(AA$8:AA$28)+COUNTA(AB$8:AB$28)+COUNTA(AC$8:AC$28)+COUNTA(AD$8:AD$28)+COUNTA(AE$8:AE$28)+COUNTA(AF$8:AF$28)+COUNTA(AG$8:AG$28)+COUNTA(AH$8:AH$28))&amp;"건   ·   ESWT "&amp;(COUNTA(AI$8:AI$28)+COUNTA(AJ$8:AJ$28)+COUNTA(AK$8:AK$28)+COUNTA(AL$8:AL$28))&amp;"건")</f>
        <v/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 t="str">
        <f aca="false">IF($C$4="","",TEXT($C$4+3,"m/d")&amp;" "&amp;CHOOSE(WEEKDAY($C$4+3,2),"월","화","수","목","금","토","일")&amp;"      도수 "&amp;(COUNTA(AM$8:AM$28)+COUNTA(AN$8:AN$28)+COUNTA(AO$8:AO$28)+COUNTA(AP$8:AP$28)+COUNTA(AQ$8:AQ$28)+COUNTA(AR$8:AR$28)+COUNTA(AS$8:AS$28)+COUNTA(AT$8:AT$28))&amp;"건   ·   ESWT "&amp;(COUNTA(AU$8:AU$28)+COUNTA(AV$8:AV$28)+COUNTA(AW$8:AW$28)+COUNTA(AX$8:AX$28))&amp;"건")</f>
        <v/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 t="str">
        <f aca="false">IF($C$4="","",TEXT($C$4+4,"m/d")&amp;" "&amp;CHOOSE(WEEKDAY($C$4+4,2),"월","화","수","목","금","토","일")&amp;"      도수 "&amp;(COUNTA(AY$8:AY$28)+COUNTA(AZ$8:AZ$28)+COUNTA(BA$8:BA$28)+COUNTA(BB$8:BB$28)+COUNTA(BC$8:BC$28)+COUNTA(BD$8:BD$28)+COUNTA(BE$8:BE$28)+COUNTA(BF$8:BF$28))&amp;"건   ·   ESWT "&amp;(COUNTA(BG$8:BG$28)+COUNTA(BH$8:BH$28)+COUNTA(BI$8:BI$28)+COUNTA(BJ$8:BJ$28))&amp;"건")</f>
        <v/>
      </c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 t="str">
        <f aca="false">IF($C$4="","",TEXT($C$4+5,"m/d")&amp;" "&amp;CHOOSE(WEEKDAY($C$4+5,2),"월","화","수","목","금","토","일")&amp;"      도수 "&amp;(COUNTA(BK$8:BK$28)+COUNTA(BL$8:BL$28)+COUNTA(BM$8:BM$28)+COUNTA(BN$8:BN$28)+COUNTA(BO$8:BO$28)+COUNTA(BP$8:BP$28)+COUNTA(BQ$8:BQ$28)+COUNTA(BR$8:BR$28))&amp;"건   ·   ESWT "&amp;(COUNTA(BS$8:BS$28)+COUNTA(BT$8:BT$28)+COUNTA(BU$8:BU$28)+COUNTA(BV$8:BV$28))&amp;"건")</f>
        <v/>
      </c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</row>
    <row r="6" customFormat="false" ht="21.75" hidden="false" customHeight="true" outlineLevel="0" collapsed="false">
      <c r="C6" s="37" t="s">
        <v>81</v>
      </c>
      <c r="D6" s="37"/>
      <c r="E6" s="37"/>
      <c r="F6" s="37"/>
      <c r="G6" s="37"/>
      <c r="H6" s="37"/>
      <c r="I6" s="37"/>
      <c r="J6" s="37"/>
      <c r="K6" s="38" t="s">
        <v>82</v>
      </c>
      <c r="L6" s="38"/>
      <c r="M6" s="38"/>
      <c r="N6" s="38"/>
      <c r="O6" s="37" t="s">
        <v>81</v>
      </c>
      <c r="P6" s="37"/>
      <c r="Q6" s="37"/>
      <c r="R6" s="37"/>
      <c r="S6" s="37"/>
      <c r="T6" s="37"/>
      <c r="U6" s="37"/>
      <c r="V6" s="37"/>
      <c r="W6" s="38" t="s">
        <v>82</v>
      </c>
      <c r="X6" s="38"/>
      <c r="Y6" s="38"/>
      <c r="Z6" s="38"/>
      <c r="AA6" s="37" t="s">
        <v>81</v>
      </c>
      <c r="AB6" s="37"/>
      <c r="AC6" s="37"/>
      <c r="AD6" s="37"/>
      <c r="AE6" s="37"/>
      <c r="AF6" s="37"/>
      <c r="AG6" s="37"/>
      <c r="AH6" s="37"/>
      <c r="AI6" s="38" t="s">
        <v>82</v>
      </c>
      <c r="AJ6" s="38"/>
      <c r="AK6" s="38"/>
      <c r="AL6" s="38"/>
      <c r="AM6" s="37" t="s">
        <v>81</v>
      </c>
      <c r="AN6" s="37"/>
      <c r="AO6" s="37"/>
      <c r="AP6" s="37"/>
      <c r="AQ6" s="37"/>
      <c r="AR6" s="37"/>
      <c r="AS6" s="37"/>
      <c r="AT6" s="37"/>
      <c r="AU6" s="38" t="s">
        <v>82</v>
      </c>
      <c r="AV6" s="38"/>
      <c r="AW6" s="38"/>
      <c r="AX6" s="38"/>
      <c r="AY6" s="37" t="s">
        <v>81</v>
      </c>
      <c r="AZ6" s="37"/>
      <c r="BA6" s="37"/>
      <c r="BB6" s="37"/>
      <c r="BC6" s="37"/>
      <c r="BD6" s="37"/>
      <c r="BE6" s="37"/>
      <c r="BF6" s="37"/>
      <c r="BG6" s="38" t="s">
        <v>82</v>
      </c>
      <c r="BH6" s="38"/>
      <c r="BI6" s="38"/>
      <c r="BJ6" s="38"/>
      <c r="BK6" s="37" t="s">
        <v>81</v>
      </c>
      <c r="BL6" s="37"/>
      <c r="BM6" s="37"/>
      <c r="BN6" s="37"/>
      <c r="BO6" s="37"/>
      <c r="BP6" s="37"/>
      <c r="BQ6" s="37"/>
      <c r="BR6" s="37"/>
      <c r="BS6" s="38" t="s">
        <v>82</v>
      </c>
      <c r="BT6" s="38"/>
      <c r="BU6" s="38"/>
      <c r="BV6" s="38"/>
    </row>
    <row r="7" customFormat="false" ht="21.75" hidden="false" customHeight="true" outlineLevel="0" collapsed="false">
      <c r="C7" s="39" t="str">
        <f aca="false">IF(설정!$C$9="","",설정!$C$9)</f>
        <v>한지음</v>
      </c>
      <c r="D7" s="40" t="str">
        <f aca="false">IF(설정!$C$10="","",설정!$C$10)</f>
        <v>서가온</v>
      </c>
      <c r="E7" s="40" t="str">
        <f aca="false">IF(설정!$C$11="","",설정!$C$11)</f>
        <v>노다엘</v>
      </c>
      <c r="F7" s="40" t="str">
        <f aca="false">IF(설정!$C$12="","",설정!$C$12)</f>
        <v>백도현</v>
      </c>
      <c r="G7" s="40" t="str">
        <f aca="false">IF(설정!$C$13="","",설정!$C$13)</f>
        <v>민서후</v>
      </c>
      <c r="H7" s="40" t="str">
        <f aca="false">IF(설정!$C$14="","",설정!$C$14)</f>
        <v/>
      </c>
      <c r="I7" s="40" t="str">
        <f aca="false">IF(설정!$C$15="","",설정!$C$15)</f>
        <v/>
      </c>
      <c r="J7" s="40" t="str">
        <f aca="false">IF(설정!$C$16="","",설정!$C$16)</f>
        <v/>
      </c>
      <c r="K7" s="40" t="str">
        <f aca="false">IF(설정!$C$19="","",설정!$C$19)</f>
        <v>2000타</v>
      </c>
      <c r="L7" s="40" t="str">
        <f aca="false">IF(설정!$C$20="","",설정!$C$20)</f>
        <v>4000타</v>
      </c>
      <c r="M7" s="40" t="str">
        <f aca="false">IF(설정!$C$21="","",설정!$C$21)</f>
        <v>방 2</v>
      </c>
      <c r="N7" s="41" t="str">
        <f aca="false">IF(설정!$C$22="","",설정!$C$22)</f>
        <v/>
      </c>
      <c r="O7" s="39" t="str">
        <f aca="false">IF(설정!$C$9="","",설정!$C$9)</f>
        <v>한지음</v>
      </c>
      <c r="P7" s="40" t="str">
        <f aca="false">IF(설정!$C$10="","",설정!$C$10)</f>
        <v>서가온</v>
      </c>
      <c r="Q7" s="40" t="str">
        <f aca="false">IF(설정!$C$11="","",설정!$C$11)</f>
        <v>노다엘</v>
      </c>
      <c r="R7" s="40" t="str">
        <f aca="false">IF(설정!$C$12="","",설정!$C$12)</f>
        <v>백도현</v>
      </c>
      <c r="S7" s="40" t="str">
        <f aca="false">IF(설정!$C$13="","",설정!$C$13)</f>
        <v>민서후</v>
      </c>
      <c r="T7" s="40" t="str">
        <f aca="false">IF(설정!$C$14="","",설정!$C$14)</f>
        <v/>
      </c>
      <c r="U7" s="40" t="str">
        <f aca="false">IF(설정!$C$15="","",설정!$C$15)</f>
        <v/>
      </c>
      <c r="V7" s="40" t="str">
        <f aca="false">IF(설정!$C$16="","",설정!$C$16)</f>
        <v/>
      </c>
      <c r="W7" s="40" t="str">
        <f aca="false">IF(설정!$C$19="","",설정!$C$19)</f>
        <v>2000타</v>
      </c>
      <c r="X7" s="40" t="str">
        <f aca="false">IF(설정!$C$20="","",설정!$C$20)</f>
        <v>4000타</v>
      </c>
      <c r="Y7" s="40" t="str">
        <f aca="false">IF(설정!$C$21="","",설정!$C$21)</f>
        <v>방 2</v>
      </c>
      <c r="Z7" s="41" t="str">
        <f aca="false">IF(설정!$C$22="","",설정!$C$22)</f>
        <v/>
      </c>
      <c r="AA7" s="39" t="str">
        <f aca="false">IF(설정!$C$9="","",설정!$C$9)</f>
        <v>한지음</v>
      </c>
      <c r="AB7" s="40" t="str">
        <f aca="false">IF(설정!$C$10="","",설정!$C$10)</f>
        <v>서가온</v>
      </c>
      <c r="AC7" s="40" t="str">
        <f aca="false">IF(설정!$C$11="","",설정!$C$11)</f>
        <v>노다엘</v>
      </c>
      <c r="AD7" s="40" t="str">
        <f aca="false">IF(설정!$C$12="","",설정!$C$12)</f>
        <v>백도현</v>
      </c>
      <c r="AE7" s="40" t="str">
        <f aca="false">IF(설정!$C$13="","",설정!$C$13)</f>
        <v>민서후</v>
      </c>
      <c r="AF7" s="40" t="str">
        <f aca="false">IF(설정!$C$14="","",설정!$C$14)</f>
        <v/>
      </c>
      <c r="AG7" s="40" t="str">
        <f aca="false">IF(설정!$C$15="","",설정!$C$15)</f>
        <v/>
      </c>
      <c r="AH7" s="40" t="str">
        <f aca="false">IF(설정!$C$16="","",설정!$C$16)</f>
        <v/>
      </c>
      <c r="AI7" s="40" t="str">
        <f aca="false">IF(설정!$C$19="","",설정!$C$19)</f>
        <v>2000타</v>
      </c>
      <c r="AJ7" s="40" t="str">
        <f aca="false">IF(설정!$C$20="","",설정!$C$20)</f>
        <v>4000타</v>
      </c>
      <c r="AK7" s="40" t="str">
        <f aca="false">IF(설정!$C$21="","",설정!$C$21)</f>
        <v>방 2</v>
      </c>
      <c r="AL7" s="41" t="str">
        <f aca="false">IF(설정!$C$22="","",설정!$C$22)</f>
        <v/>
      </c>
      <c r="AM7" s="39" t="str">
        <f aca="false">IF(설정!$C$9="","",설정!$C$9)</f>
        <v>한지음</v>
      </c>
      <c r="AN7" s="40" t="str">
        <f aca="false">IF(설정!$C$10="","",설정!$C$10)</f>
        <v>서가온</v>
      </c>
      <c r="AO7" s="40" t="str">
        <f aca="false">IF(설정!$C$11="","",설정!$C$11)</f>
        <v>노다엘</v>
      </c>
      <c r="AP7" s="40" t="str">
        <f aca="false">IF(설정!$C$12="","",설정!$C$12)</f>
        <v>백도현</v>
      </c>
      <c r="AQ7" s="40" t="str">
        <f aca="false">IF(설정!$C$13="","",설정!$C$13)</f>
        <v>민서후</v>
      </c>
      <c r="AR7" s="40" t="str">
        <f aca="false">IF(설정!$C$14="","",설정!$C$14)</f>
        <v/>
      </c>
      <c r="AS7" s="40" t="str">
        <f aca="false">IF(설정!$C$15="","",설정!$C$15)</f>
        <v/>
      </c>
      <c r="AT7" s="40" t="str">
        <f aca="false">IF(설정!$C$16="","",설정!$C$16)</f>
        <v/>
      </c>
      <c r="AU7" s="40" t="str">
        <f aca="false">IF(설정!$C$19="","",설정!$C$19)</f>
        <v>2000타</v>
      </c>
      <c r="AV7" s="40" t="str">
        <f aca="false">IF(설정!$C$20="","",설정!$C$20)</f>
        <v>4000타</v>
      </c>
      <c r="AW7" s="40" t="str">
        <f aca="false">IF(설정!$C$21="","",설정!$C$21)</f>
        <v>방 2</v>
      </c>
      <c r="AX7" s="41" t="str">
        <f aca="false">IF(설정!$C$22="","",설정!$C$22)</f>
        <v/>
      </c>
      <c r="AY7" s="39" t="str">
        <f aca="false">IF(설정!$C$9="","",설정!$C$9)</f>
        <v>한지음</v>
      </c>
      <c r="AZ7" s="40" t="str">
        <f aca="false">IF(설정!$C$10="","",설정!$C$10)</f>
        <v>서가온</v>
      </c>
      <c r="BA7" s="40" t="str">
        <f aca="false">IF(설정!$C$11="","",설정!$C$11)</f>
        <v>노다엘</v>
      </c>
      <c r="BB7" s="40" t="str">
        <f aca="false">IF(설정!$C$12="","",설정!$C$12)</f>
        <v>백도현</v>
      </c>
      <c r="BC7" s="40" t="str">
        <f aca="false">IF(설정!$C$13="","",설정!$C$13)</f>
        <v>민서후</v>
      </c>
      <c r="BD7" s="40" t="str">
        <f aca="false">IF(설정!$C$14="","",설정!$C$14)</f>
        <v/>
      </c>
      <c r="BE7" s="40" t="str">
        <f aca="false">IF(설정!$C$15="","",설정!$C$15)</f>
        <v/>
      </c>
      <c r="BF7" s="40" t="str">
        <f aca="false">IF(설정!$C$16="","",설정!$C$16)</f>
        <v/>
      </c>
      <c r="BG7" s="40" t="str">
        <f aca="false">IF(설정!$C$19="","",설정!$C$19)</f>
        <v>2000타</v>
      </c>
      <c r="BH7" s="40" t="str">
        <f aca="false">IF(설정!$C$20="","",설정!$C$20)</f>
        <v>4000타</v>
      </c>
      <c r="BI7" s="40" t="str">
        <f aca="false">IF(설정!$C$21="","",설정!$C$21)</f>
        <v>방 2</v>
      </c>
      <c r="BJ7" s="41" t="str">
        <f aca="false">IF(설정!$C$22="","",설정!$C$22)</f>
        <v/>
      </c>
      <c r="BK7" s="39" t="str">
        <f aca="false">IF(설정!$C$9="","",설정!$C$9)</f>
        <v>한지음</v>
      </c>
      <c r="BL7" s="40" t="str">
        <f aca="false">IF(설정!$C$10="","",설정!$C$10)</f>
        <v>서가온</v>
      </c>
      <c r="BM7" s="40" t="str">
        <f aca="false">IF(설정!$C$11="","",설정!$C$11)</f>
        <v>노다엘</v>
      </c>
      <c r="BN7" s="40" t="str">
        <f aca="false">IF(설정!$C$12="","",설정!$C$12)</f>
        <v>백도현</v>
      </c>
      <c r="BO7" s="40" t="str">
        <f aca="false">IF(설정!$C$13="","",설정!$C$13)</f>
        <v>민서후</v>
      </c>
      <c r="BP7" s="40" t="str">
        <f aca="false">IF(설정!$C$14="","",설정!$C$14)</f>
        <v/>
      </c>
      <c r="BQ7" s="40" t="str">
        <f aca="false">IF(설정!$C$15="","",설정!$C$15)</f>
        <v/>
      </c>
      <c r="BR7" s="40" t="str">
        <f aca="false">IF(설정!$C$16="","",설정!$C$16)</f>
        <v/>
      </c>
      <c r="BS7" s="40" t="str">
        <f aca="false">IF(설정!$C$19="","",설정!$C$19)</f>
        <v>2000타</v>
      </c>
      <c r="BT7" s="40" t="str">
        <f aca="false">IF(설정!$C$20="","",설정!$C$20)</f>
        <v>4000타</v>
      </c>
      <c r="BU7" s="40" t="str">
        <f aca="false">IF(설정!$C$21="","",설정!$C$21)</f>
        <v>방 2</v>
      </c>
      <c r="BV7" s="41" t="str">
        <f aca="false">IF(설정!$C$22="","",설정!$C$22)</f>
        <v/>
      </c>
    </row>
    <row r="8" customFormat="false" ht="24" hidden="false" customHeight="true" outlineLevel="0" collapsed="false">
      <c r="B8" s="42" t="s">
        <v>83</v>
      </c>
      <c r="C8" s="43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O8" s="43"/>
      <c r="P8" s="44"/>
      <c r="Q8" s="44"/>
      <c r="R8" s="44"/>
      <c r="S8" s="44"/>
      <c r="T8" s="44"/>
      <c r="U8" s="44"/>
      <c r="V8" s="44"/>
      <c r="W8" s="44"/>
      <c r="X8" s="44"/>
      <c r="Y8" s="44"/>
      <c r="Z8" s="45"/>
      <c r="AA8" s="43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5"/>
      <c r="AM8" s="43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5"/>
      <c r="AY8" s="43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5"/>
      <c r="BK8" s="43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5"/>
    </row>
    <row r="9" customFormat="false" ht="24" hidden="false" customHeight="true" outlineLevel="0" collapsed="false">
      <c r="B9" s="46" t="s">
        <v>84</v>
      </c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9"/>
      <c r="O9" s="47"/>
      <c r="P9" s="48"/>
      <c r="Q9" s="48"/>
      <c r="R9" s="48"/>
      <c r="S9" s="48"/>
      <c r="T9" s="48"/>
      <c r="U9" s="48"/>
      <c r="V9" s="48"/>
      <c r="W9" s="48"/>
      <c r="X9" s="48"/>
      <c r="Y9" s="48"/>
      <c r="Z9" s="49"/>
      <c r="AA9" s="47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47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9"/>
      <c r="AY9" s="47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9"/>
      <c r="BK9" s="47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9"/>
    </row>
    <row r="10" customFormat="false" ht="24" hidden="false" customHeight="true" outlineLevel="0" collapsed="false">
      <c r="B10" s="42" t="s">
        <v>85</v>
      </c>
      <c r="C10" s="43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  <c r="O10" s="43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  <c r="AA10" s="43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5"/>
      <c r="AM10" s="43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5"/>
      <c r="AY10" s="43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5"/>
      <c r="BK10" s="43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5"/>
    </row>
    <row r="11" customFormat="false" ht="24" hidden="false" customHeight="true" outlineLevel="0" collapsed="false">
      <c r="B11" s="46" t="s">
        <v>86</v>
      </c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47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9"/>
      <c r="AA11" s="47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9"/>
      <c r="AM11" s="47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9"/>
      <c r="AY11" s="47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9"/>
      <c r="BK11" s="47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9"/>
    </row>
    <row r="12" customFormat="false" ht="24" hidden="false" customHeight="true" outlineLevel="0" collapsed="false">
      <c r="B12" s="42" t="s">
        <v>87</v>
      </c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3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5"/>
      <c r="AA12" s="43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5"/>
      <c r="AM12" s="43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5"/>
      <c r="AY12" s="43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5"/>
      <c r="BK12" s="43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5"/>
    </row>
    <row r="13" customFormat="false" ht="24" hidden="false" customHeight="true" outlineLevel="0" collapsed="false">
      <c r="B13" s="46" t="s">
        <v>88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47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9"/>
      <c r="AA13" s="47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9"/>
      <c r="AM13" s="47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9"/>
      <c r="AY13" s="47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9"/>
      <c r="BK13" s="47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9"/>
    </row>
    <row r="14" customFormat="false" ht="24" hidden="false" customHeight="true" outlineLevel="0" collapsed="false">
      <c r="B14" s="42" t="s">
        <v>89</v>
      </c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43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5"/>
      <c r="AA14" s="43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5"/>
      <c r="AM14" s="43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5"/>
      <c r="AY14" s="43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5"/>
      <c r="BK14" s="43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5"/>
    </row>
    <row r="15" customFormat="false" ht="24" hidden="false" customHeight="true" outlineLevel="0" collapsed="false">
      <c r="B15" s="46" t="s">
        <v>90</v>
      </c>
      <c r="C15" s="47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47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9"/>
      <c r="AA15" s="47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9"/>
      <c r="AM15" s="47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9"/>
      <c r="AY15" s="47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9"/>
      <c r="BK15" s="47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9"/>
    </row>
    <row r="16" customFormat="false" ht="24" hidden="false" customHeight="true" outlineLevel="0" collapsed="false">
      <c r="B16" s="42" t="s">
        <v>91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3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5"/>
      <c r="AA16" s="43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5"/>
      <c r="AM16" s="43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5"/>
      <c r="AY16" s="43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5"/>
      <c r="BK16" s="43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5"/>
    </row>
    <row r="17" customFormat="false" ht="24" hidden="false" customHeight="true" outlineLevel="0" collapsed="false">
      <c r="B17" s="46" t="s">
        <v>92</v>
      </c>
      <c r="C17" s="5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0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2"/>
      <c r="AA17" s="50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2"/>
      <c r="AM17" s="50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2"/>
      <c r="AY17" s="50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2"/>
      <c r="BK17" s="50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2"/>
    </row>
    <row r="18" customFormat="false" ht="24" hidden="false" customHeight="true" outlineLevel="0" collapsed="false">
      <c r="B18" s="42" t="s">
        <v>93</v>
      </c>
      <c r="C18" s="53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/>
      <c r="O18" s="53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5"/>
      <c r="AA18" s="53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5"/>
      <c r="AM18" s="53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5"/>
      <c r="AY18" s="53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5"/>
      <c r="BK18" s="53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5"/>
    </row>
    <row r="19" customFormat="false" ht="24" hidden="false" customHeight="true" outlineLevel="0" collapsed="false">
      <c r="B19" s="46" t="s">
        <v>94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47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9"/>
      <c r="AA19" s="47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9"/>
      <c r="AM19" s="47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9"/>
      <c r="AY19" s="47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9"/>
      <c r="BK19" s="47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9"/>
    </row>
    <row r="20" customFormat="false" ht="24" hidden="false" customHeight="true" outlineLevel="0" collapsed="false">
      <c r="B20" s="42" t="s">
        <v>95</v>
      </c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3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5"/>
      <c r="AA20" s="43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5"/>
      <c r="AM20" s="43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5"/>
      <c r="AY20" s="43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5"/>
      <c r="BK20" s="43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5"/>
    </row>
    <row r="21" customFormat="false" ht="24" hidden="false" customHeight="true" outlineLevel="0" collapsed="false">
      <c r="B21" s="46" t="s">
        <v>96</v>
      </c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47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9"/>
      <c r="AA21" s="47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9"/>
      <c r="AM21" s="47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9"/>
      <c r="AY21" s="47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9"/>
      <c r="BK21" s="47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9"/>
    </row>
    <row r="22" customFormat="false" ht="24" hidden="false" customHeight="true" outlineLevel="0" collapsed="false">
      <c r="B22" s="42" t="s">
        <v>97</v>
      </c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3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5"/>
      <c r="AA22" s="43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5"/>
      <c r="AM22" s="43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5"/>
      <c r="AY22" s="43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5"/>
      <c r="BK22" s="43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5"/>
    </row>
    <row r="23" customFormat="false" ht="24" hidden="false" customHeight="true" outlineLevel="0" collapsed="false">
      <c r="B23" s="46" t="s">
        <v>98</v>
      </c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47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9"/>
      <c r="AA23" s="47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9"/>
      <c r="AM23" s="47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9"/>
      <c r="AY23" s="47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9"/>
      <c r="BK23" s="47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9"/>
    </row>
    <row r="24" customFormat="false" ht="24" hidden="false" customHeight="true" outlineLevel="0" collapsed="false">
      <c r="B24" s="42" t="s">
        <v>99</v>
      </c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3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5"/>
      <c r="AA24" s="43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5"/>
      <c r="AM24" s="43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5"/>
      <c r="AY24" s="43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5"/>
      <c r="BK24" s="43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</row>
    <row r="25" customFormat="false" ht="24" hidden="false" customHeight="true" outlineLevel="0" collapsed="false">
      <c r="B25" s="46" t="s">
        <v>100</v>
      </c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47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9"/>
      <c r="AA25" s="47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9"/>
      <c r="AM25" s="47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9"/>
      <c r="AY25" s="47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9"/>
      <c r="BK25" s="47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9"/>
    </row>
    <row r="26" customFormat="false" ht="24" hidden="false" customHeight="true" outlineLevel="0" collapsed="false">
      <c r="B26" s="42" t="s">
        <v>101</v>
      </c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3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5"/>
      <c r="AA26" s="43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5"/>
      <c r="AM26" s="43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5"/>
      <c r="AY26" s="43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5"/>
      <c r="BK26" s="43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5"/>
    </row>
    <row r="27" customFormat="false" ht="24" hidden="false" customHeight="true" outlineLevel="0" collapsed="false">
      <c r="B27" s="46" t="s">
        <v>102</v>
      </c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47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9"/>
      <c r="AA27" s="47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9"/>
      <c r="AM27" s="47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9"/>
      <c r="AY27" s="47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9"/>
      <c r="BK27" s="47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9"/>
    </row>
    <row r="28" customFormat="false" ht="24" hidden="false" customHeight="true" outlineLevel="0" collapsed="false">
      <c r="B28" s="42" t="s">
        <v>103</v>
      </c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3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43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3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5"/>
      <c r="AY28" s="43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5"/>
      <c r="BK28" s="43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5"/>
    </row>
  </sheetData>
  <mergeCells count="18">
    <mergeCell ref="C5:N5"/>
    <mergeCell ref="O5:Z5"/>
    <mergeCell ref="AA5:AL5"/>
    <mergeCell ref="AM5:AX5"/>
    <mergeCell ref="AY5:BJ5"/>
    <mergeCell ref="BK5:BV5"/>
    <mergeCell ref="C6:J6"/>
    <mergeCell ref="K6:N6"/>
    <mergeCell ref="O6:V6"/>
    <mergeCell ref="W6:Z6"/>
    <mergeCell ref="AA6:AH6"/>
    <mergeCell ref="AI6:AL6"/>
    <mergeCell ref="AM6:AT6"/>
    <mergeCell ref="AU6:AX6"/>
    <mergeCell ref="AY6:BF6"/>
    <mergeCell ref="BG6:BJ6"/>
    <mergeCell ref="BK6:BR6"/>
    <mergeCell ref="BS6:BV6"/>
  </mergeCells>
  <conditionalFormatting sqref="C8:J28">
    <cfRule type="expression" priority="2" aboveAverage="0" equalAverage="0" bottom="0" percent="0" rank="0" text="" dxfId="0">
      <formula>C$7=""</formula>
    </cfRule>
  </conditionalFormatting>
  <conditionalFormatting sqref="K8:N28">
    <cfRule type="expression" priority="3" aboveAverage="0" equalAverage="0" bottom="0" percent="0" rank="0" text="" dxfId="0">
      <formula>K$7=""</formula>
    </cfRule>
  </conditionalFormatting>
  <conditionalFormatting sqref="O8:V28">
    <cfRule type="expression" priority="4" aboveAverage="0" equalAverage="0" bottom="0" percent="0" rank="0" text="" dxfId="0">
      <formula>O$7=""</formula>
    </cfRule>
  </conditionalFormatting>
  <conditionalFormatting sqref="W8:Z28">
    <cfRule type="expression" priority="5" aboveAverage="0" equalAverage="0" bottom="0" percent="0" rank="0" text="" dxfId="0">
      <formula>W$7=""</formula>
    </cfRule>
  </conditionalFormatting>
  <conditionalFormatting sqref="AA8:AH28">
    <cfRule type="expression" priority="6" aboveAverage="0" equalAverage="0" bottom="0" percent="0" rank="0" text="" dxfId="0">
      <formula>AA$7=""</formula>
    </cfRule>
  </conditionalFormatting>
  <conditionalFormatting sqref="AI8:AL28">
    <cfRule type="expression" priority="7" aboveAverage="0" equalAverage="0" bottom="0" percent="0" rank="0" text="" dxfId="0">
      <formula>AI$7=""</formula>
    </cfRule>
  </conditionalFormatting>
  <conditionalFormatting sqref="AM8:AT28">
    <cfRule type="expression" priority="8" aboveAverage="0" equalAverage="0" bottom="0" percent="0" rank="0" text="" dxfId="0">
      <formula>AM$7=""</formula>
    </cfRule>
  </conditionalFormatting>
  <conditionalFormatting sqref="AU8:AX28">
    <cfRule type="expression" priority="9" aboveAverage="0" equalAverage="0" bottom="0" percent="0" rank="0" text="" dxfId="0">
      <formula>AU$7=""</formula>
    </cfRule>
  </conditionalFormatting>
  <conditionalFormatting sqref="AY8:BF28">
    <cfRule type="expression" priority="10" aboveAverage="0" equalAverage="0" bottom="0" percent="0" rank="0" text="" dxfId="0">
      <formula>AY$7=""</formula>
    </cfRule>
  </conditionalFormatting>
  <conditionalFormatting sqref="BG8:BJ28">
    <cfRule type="expression" priority="11" aboveAverage="0" equalAverage="0" bottom="0" percent="0" rank="0" text="" dxfId="0">
      <formula>BG$7=""</formula>
    </cfRule>
  </conditionalFormatting>
  <conditionalFormatting sqref="BK8:BR28">
    <cfRule type="expression" priority="12" aboveAverage="0" equalAverage="0" bottom="0" percent="0" rank="0" text="" dxfId="0">
      <formula>BK$7=""</formula>
    </cfRule>
  </conditionalFormatting>
  <conditionalFormatting sqref="BS8:BV28">
    <cfRule type="expression" priority="13" aboveAverage="0" equalAverage="0" bottom="0" percent="0" rank="0" text="" dxfId="0">
      <formula>BS$7=""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P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5" min="4" style="0" width="13"/>
    <col collapsed="false" customWidth="true" hidden="false" outlineLevel="0" max="8" min="6" style="0" width="10"/>
    <col collapsed="false" customWidth="true" hidden="false" outlineLevel="0" max="9" min="9" style="0" width="14"/>
    <col collapsed="false" customWidth="true" hidden="false" outlineLevel="0" max="10" min="10" style="0" width="11"/>
    <col collapsed="false" customWidth="true" hidden="false" outlineLevel="0" max="11" min="11" style="0" width="8"/>
    <col collapsed="false" customWidth="true" hidden="false" outlineLevel="0" max="12" min="12" style="0" width="22"/>
  </cols>
  <sheetData>
    <row r="2" customFormat="false" ht="23.85" hidden="false" customHeight="false" outlineLevel="0" collapsed="false">
      <c r="B2" s="13" t="str">
        <f aca="false">IFERROR(설정!$C$5&amp;" 통계","통계")</f>
        <v>2026년 10월 통계</v>
      </c>
    </row>
    <row r="3" customFormat="false" ht="15" hidden="false" customHeight="false" outlineLevel="0" collapsed="false">
      <c r="B3" s="62" t="s">
        <v>105</v>
      </c>
    </row>
    <row r="5" customFormat="false" ht="19.4" hidden="false" customHeight="false" outlineLevel="0" collapsed="false">
      <c r="B5" s="4" t="s">
        <v>106</v>
      </c>
      <c r="E5" s="17" t="s">
        <v>107</v>
      </c>
    </row>
    <row r="6" customFormat="false" ht="24" hidden="false" customHeight="true" outlineLevel="0" collapsed="false">
      <c r="B6" s="18" t="s">
        <v>108</v>
      </c>
      <c r="C6" s="18" t="str">
        <f aca="false">IF(설정!$B$25="","",설정!$B$25&amp;"만")</f>
        <v>8만</v>
      </c>
      <c r="D6" s="18" t="str">
        <f aca="false">IF(설정!$B$26="","",설정!$B$26&amp;"만")</f>
        <v>12만</v>
      </c>
      <c r="E6" s="18" t="str">
        <f aca="false">IF(설정!$B$27="","",설정!$B$27&amp;"만")</f>
        <v/>
      </c>
      <c r="F6" s="18" t="str">
        <f aca="false">IF(설정!$B$28="","",설정!$B$28&amp;"만")</f>
        <v/>
      </c>
      <c r="G6" s="18" t="str">
        <f aca="false">IF(설정!$B$29="","",설정!$B$29&amp;"만")</f>
        <v/>
      </c>
      <c r="H6" s="18" t="str">
        <f aca="false">IF(설정!$B$30="","",설정!$B$30&amp;"만")</f>
        <v/>
      </c>
      <c r="I6" s="18" t="str">
        <f aca="false">IF(설정!$B$31="","",설정!$B$31&amp;"만")</f>
        <v/>
      </c>
      <c r="J6" s="18" t="str">
        <f aca="false">IF(설정!$B$32="","",설정!$B$32&amp;"만")</f>
        <v/>
      </c>
      <c r="K6" s="18" t="s">
        <v>109</v>
      </c>
      <c r="L6" s="18" t="s">
        <v>110</v>
      </c>
      <c r="M6" s="18" t="s">
        <v>111</v>
      </c>
      <c r="N6" s="21" t="s">
        <v>112</v>
      </c>
      <c r="O6" s="18" t="s">
        <v>113</v>
      </c>
      <c r="P6" s="18" t="s">
        <v>114</v>
      </c>
    </row>
    <row r="7" customFormat="false" ht="24" hidden="false" customHeight="true" outlineLevel="0" collapsed="false">
      <c r="B7" s="63" t="str">
        <f aca="false">IF(설정!$C$9="","",설정!$C$9)</f>
        <v>한지음</v>
      </c>
      <c r="C7" s="64" t="n">
        <f aca="false">IF(OR($B7="",설정!$B$25=""),"",COUNTIF(1주차!$C$8:$C$28,"* "&amp;설정!$B$25)+COUNTIF(1주차!$O$8:$O$28,"* "&amp;설정!$B$25)+COUNTIF(1주차!$AA$8:$AA$28,"* "&amp;설정!$B$25)+COUNTIF(1주차!$AM$8:$AM$28,"* "&amp;설정!$B$25)+COUNTIF(1주차!$AY$8:$AY$28,"* "&amp;설정!$B$25)+COUNTIF(1주차!$BK$8:$BK$28,"* "&amp;설정!$B$25)+COUNTIF(2주차!$C$8:$C$28,"* "&amp;설정!$B$25)+COUNTIF(2주차!$O$8:$O$28,"* "&amp;설정!$B$25)+COUNTIF(2주차!$AA$8:$AA$28,"* "&amp;설정!$B$25)+COUNTIF(2주차!$AM$8:$AM$28,"* "&amp;설정!$B$25)+COUNTIF(2주차!$AY$8:$AY$28,"* "&amp;설정!$B$25)+COUNTIF(2주차!$BK$8:$BK$28,"* "&amp;설정!$B$25)+COUNTIF(3주차!$C$8:$C$28,"* "&amp;설정!$B$25)+COUNTIF(3주차!$O$8:$O$28,"* "&amp;설정!$B$25)+COUNTIF(3주차!$AA$8:$AA$28,"* "&amp;설정!$B$25)+COUNTIF(3주차!$AM$8:$AM$28,"* "&amp;설정!$B$25)+COUNTIF(3주차!$AY$8:$AY$28,"* "&amp;설정!$B$25)+COUNTIF(3주차!$BK$8:$BK$28,"* "&amp;설정!$B$25)+COUNTIF(4주차!$C$8:$C$28,"* "&amp;설정!$B$25)+COUNTIF(4주차!$O$8:$O$28,"* "&amp;설정!$B$25)+COUNTIF(4주차!$AA$8:$AA$28,"* "&amp;설정!$B$25)+COUNTIF(4주차!$AM$8:$AM$28,"* "&amp;설정!$B$25)+COUNTIF(4주차!$AY$8:$AY$28,"* "&amp;설정!$B$25)+COUNTIF(4주차!$BK$8:$BK$28,"* "&amp;설정!$B$25)+COUNTIF(5주차!$C$8:$C$28,"* "&amp;설정!$B$25)+COUNTIF(5주차!$O$8:$O$28,"* "&amp;설정!$B$25)+COUNTIF(5주차!$AA$8:$AA$28,"* "&amp;설정!$B$25)+COUNTIF(5주차!$AM$8:$AM$28,"* "&amp;설정!$B$25)+COUNTIF(5주차!$AY$8:$AY$28,"* "&amp;설정!$B$25)+COUNTIF(5주차!$BK$8:$BK$28,"* "&amp;설정!$B$25))</f>
        <v>0</v>
      </c>
      <c r="D7" s="64" t="n">
        <f aca="false">IF(OR($B7="",설정!$B$26=""),"",COUNTIF(1주차!$C$8:$C$28,"* "&amp;설정!$B$26)+COUNTIF(1주차!$O$8:$O$28,"* "&amp;설정!$B$26)+COUNTIF(1주차!$AA$8:$AA$28,"* "&amp;설정!$B$26)+COUNTIF(1주차!$AM$8:$AM$28,"* "&amp;설정!$B$26)+COUNTIF(1주차!$AY$8:$AY$28,"* "&amp;설정!$B$26)+COUNTIF(1주차!$BK$8:$BK$28,"* "&amp;설정!$B$26)+COUNTIF(2주차!$C$8:$C$28,"* "&amp;설정!$B$26)+COUNTIF(2주차!$O$8:$O$28,"* "&amp;설정!$B$26)+COUNTIF(2주차!$AA$8:$AA$28,"* "&amp;설정!$B$26)+COUNTIF(2주차!$AM$8:$AM$28,"* "&amp;설정!$B$26)+COUNTIF(2주차!$AY$8:$AY$28,"* "&amp;설정!$B$26)+COUNTIF(2주차!$BK$8:$BK$28,"* "&amp;설정!$B$26)+COUNTIF(3주차!$C$8:$C$28,"* "&amp;설정!$B$26)+COUNTIF(3주차!$O$8:$O$28,"* "&amp;설정!$B$26)+COUNTIF(3주차!$AA$8:$AA$28,"* "&amp;설정!$B$26)+COUNTIF(3주차!$AM$8:$AM$28,"* "&amp;설정!$B$26)+COUNTIF(3주차!$AY$8:$AY$28,"* "&amp;설정!$B$26)+COUNTIF(3주차!$BK$8:$BK$28,"* "&amp;설정!$B$26)+COUNTIF(4주차!$C$8:$C$28,"* "&amp;설정!$B$26)+COUNTIF(4주차!$O$8:$O$28,"* "&amp;설정!$B$26)+COUNTIF(4주차!$AA$8:$AA$28,"* "&amp;설정!$B$26)+COUNTIF(4주차!$AM$8:$AM$28,"* "&amp;설정!$B$26)+COUNTIF(4주차!$AY$8:$AY$28,"* "&amp;설정!$B$26)+COUNTIF(4주차!$BK$8:$BK$28,"* "&amp;설정!$B$26)+COUNTIF(5주차!$C$8:$C$28,"* "&amp;설정!$B$26)+COUNTIF(5주차!$O$8:$O$28,"* "&amp;설정!$B$26)+COUNTIF(5주차!$AA$8:$AA$28,"* "&amp;설정!$B$26)+COUNTIF(5주차!$AM$8:$AM$28,"* "&amp;설정!$B$26)+COUNTIF(5주차!$AY$8:$AY$28,"* "&amp;설정!$B$26)+COUNTIF(5주차!$BK$8:$BK$28,"* "&amp;설정!$B$26))</f>
        <v>0</v>
      </c>
      <c r="E7" s="64" t="str">
        <f aca="false">IF(OR($B7="",설정!$B$27=""),"",COUNTIF(1주차!$C$8:$C$28,"* "&amp;설정!$B$27)+COUNTIF(1주차!$O$8:$O$28,"* "&amp;설정!$B$27)+COUNTIF(1주차!$AA$8:$AA$28,"* "&amp;설정!$B$27)+COUNTIF(1주차!$AM$8:$AM$28,"* "&amp;설정!$B$27)+COUNTIF(1주차!$AY$8:$AY$28,"* "&amp;설정!$B$27)+COUNTIF(1주차!$BK$8:$BK$28,"* "&amp;설정!$B$27)+COUNTIF(2주차!$C$8:$C$28,"* "&amp;설정!$B$27)+COUNTIF(2주차!$O$8:$O$28,"* "&amp;설정!$B$27)+COUNTIF(2주차!$AA$8:$AA$28,"* "&amp;설정!$B$27)+COUNTIF(2주차!$AM$8:$AM$28,"* "&amp;설정!$B$27)+COUNTIF(2주차!$AY$8:$AY$28,"* "&amp;설정!$B$27)+COUNTIF(2주차!$BK$8:$BK$28,"* "&amp;설정!$B$27)+COUNTIF(3주차!$C$8:$C$28,"* "&amp;설정!$B$27)+COUNTIF(3주차!$O$8:$O$28,"* "&amp;설정!$B$27)+COUNTIF(3주차!$AA$8:$AA$28,"* "&amp;설정!$B$27)+COUNTIF(3주차!$AM$8:$AM$28,"* "&amp;설정!$B$27)+COUNTIF(3주차!$AY$8:$AY$28,"* "&amp;설정!$B$27)+COUNTIF(3주차!$BK$8:$BK$28,"* "&amp;설정!$B$27)+COUNTIF(4주차!$C$8:$C$28,"* "&amp;설정!$B$27)+COUNTIF(4주차!$O$8:$O$28,"* "&amp;설정!$B$27)+COUNTIF(4주차!$AA$8:$AA$28,"* "&amp;설정!$B$27)+COUNTIF(4주차!$AM$8:$AM$28,"* "&amp;설정!$B$27)+COUNTIF(4주차!$AY$8:$AY$28,"* "&amp;설정!$B$27)+COUNTIF(4주차!$BK$8:$BK$28,"* "&amp;설정!$B$27)+COUNTIF(5주차!$C$8:$C$28,"* "&amp;설정!$B$27)+COUNTIF(5주차!$O$8:$O$28,"* "&amp;설정!$B$27)+COUNTIF(5주차!$AA$8:$AA$28,"* "&amp;설정!$B$27)+COUNTIF(5주차!$AM$8:$AM$28,"* "&amp;설정!$B$27)+COUNTIF(5주차!$AY$8:$AY$28,"* "&amp;설정!$B$27)+COUNTIF(5주차!$BK$8:$BK$28,"* "&amp;설정!$B$27))</f>
        <v/>
      </c>
      <c r="F7" s="64" t="str">
        <f aca="false">IF(OR($B7="",설정!$B$28=""),"",COUNTIF(1주차!$C$8:$C$28,"* "&amp;설정!$B$28)+COUNTIF(1주차!$O$8:$O$28,"* "&amp;설정!$B$28)+COUNTIF(1주차!$AA$8:$AA$28,"* "&amp;설정!$B$28)+COUNTIF(1주차!$AM$8:$AM$28,"* "&amp;설정!$B$28)+COUNTIF(1주차!$AY$8:$AY$28,"* "&amp;설정!$B$28)+COUNTIF(1주차!$BK$8:$BK$28,"* "&amp;설정!$B$28)+COUNTIF(2주차!$C$8:$C$28,"* "&amp;설정!$B$28)+COUNTIF(2주차!$O$8:$O$28,"* "&amp;설정!$B$28)+COUNTIF(2주차!$AA$8:$AA$28,"* "&amp;설정!$B$28)+COUNTIF(2주차!$AM$8:$AM$28,"* "&amp;설정!$B$28)+COUNTIF(2주차!$AY$8:$AY$28,"* "&amp;설정!$B$28)+COUNTIF(2주차!$BK$8:$BK$28,"* "&amp;설정!$B$28)+COUNTIF(3주차!$C$8:$C$28,"* "&amp;설정!$B$28)+COUNTIF(3주차!$O$8:$O$28,"* "&amp;설정!$B$28)+COUNTIF(3주차!$AA$8:$AA$28,"* "&amp;설정!$B$28)+COUNTIF(3주차!$AM$8:$AM$28,"* "&amp;설정!$B$28)+COUNTIF(3주차!$AY$8:$AY$28,"* "&amp;설정!$B$28)+COUNTIF(3주차!$BK$8:$BK$28,"* "&amp;설정!$B$28)+COUNTIF(4주차!$C$8:$C$28,"* "&amp;설정!$B$28)+COUNTIF(4주차!$O$8:$O$28,"* "&amp;설정!$B$28)+COUNTIF(4주차!$AA$8:$AA$28,"* "&amp;설정!$B$28)+COUNTIF(4주차!$AM$8:$AM$28,"* "&amp;설정!$B$28)+COUNTIF(4주차!$AY$8:$AY$28,"* "&amp;설정!$B$28)+COUNTIF(4주차!$BK$8:$BK$28,"* "&amp;설정!$B$28)+COUNTIF(5주차!$C$8:$C$28,"* "&amp;설정!$B$28)+COUNTIF(5주차!$O$8:$O$28,"* "&amp;설정!$B$28)+COUNTIF(5주차!$AA$8:$AA$28,"* "&amp;설정!$B$28)+COUNTIF(5주차!$AM$8:$AM$28,"* "&amp;설정!$B$28)+COUNTIF(5주차!$AY$8:$AY$28,"* "&amp;설정!$B$28)+COUNTIF(5주차!$BK$8:$BK$28,"* "&amp;설정!$B$28))</f>
        <v/>
      </c>
      <c r="G7" s="64" t="str">
        <f aca="false">IF(OR($B7="",설정!$B$29=""),"",COUNTIF(1주차!$C$8:$C$28,"* "&amp;설정!$B$29)+COUNTIF(1주차!$O$8:$O$28,"* "&amp;설정!$B$29)+COUNTIF(1주차!$AA$8:$AA$28,"* "&amp;설정!$B$29)+COUNTIF(1주차!$AM$8:$AM$28,"* "&amp;설정!$B$29)+COUNTIF(1주차!$AY$8:$AY$28,"* "&amp;설정!$B$29)+COUNTIF(1주차!$BK$8:$BK$28,"* "&amp;설정!$B$29)+COUNTIF(2주차!$C$8:$C$28,"* "&amp;설정!$B$29)+COUNTIF(2주차!$O$8:$O$28,"* "&amp;설정!$B$29)+COUNTIF(2주차!$AA$8:$AA$28,"* "&amp;설정!$B$29)+COUNTIF(2주차!$AM$8:$AM$28,"* "&amp;설정!$B$29)+COUNTIF(2주차!$AY$8:$AY$28,"* "&amp;설정!$B$29)+COUNTIF(2주차!$BK$8:$BK$28,"* "&amp;설정!$B$29)+COUNTIF(3주차!$C$8:$C$28,"* "&amp;설정!$B$29)+COUNTIF(3주차!$O$8:$O$28,"* "&amp;설정!$B$29)+COUNTIF(3주차!$AA$8:$AA$28,"* "&amp;설정!$B$29)+COUNTIF(3주차!$AM$8:$AM$28,"* "&amp;설정!$B$29)+COUNTIF(3주차!$AY$8:$AY$28,"* "&amp;설정!$B$29)+COUNTIF(3주차!$BK$8:$BK$28,"* "&amp;설정!$B$29)+COUNTIF(4주차!$C$8:$C$28,"* "&amp;설정!$B$29)+COUNTIF(4주차!$O$8:$O$28,"* "&amp;설정!$B$29)+COUNTIF(4주차!$AA$8:$AA$28,"* "&amp;설정!$B$29)+COUNTIF(4주차!$AM$8:$AM$28,"* "&amp;설정!$B$29)+COUNTIF(4주차!$AY$8:$AY$28,"* "&amp;설정!$B$29)+COUNTIF(4주차!$BK$8:$BK$28,"* "&amp;설정!$B$29)+COUNTIF(5주차!$C$8:$C$28,"* "&amp;설정!$B$29)+COUNTIF(5주차!$O$8:$O$28,"* "&amp;설정!$B$29)+COUNTIF(5주차!$AA$8:$AA$28,"* "&amp;설정!$B$29)+COUNTIF(5주차!$AM$8:$AM$28,"* "&amp;설정!$B$29)+COUNTIF(5주차!$AY$8:$AY$28,"* "&amp;설정!$B$29)+COUNTIF(5주차!$BK$8:$BK$28,"* "&amp;설정!$B$29))</f>
        <v/>
      </c>
      <c r="H7" s="64" t="str">
        <f aca="false">IF(OR($B7="",설정!$B$30=""),"",COUNTIF(1주차!$C$8:$C$28,"* "&amp;설정!$B$30)+COUNTIF(1주차!$O$8:$O$28,"* "&amp;설정!$B$30)+COUNTIF(1주차!$AA$8:$AA$28,"* "&amp;설정!$B$30)+COUNTIF(1주차!$AM$8:$AM$28,"* "&amp;설정!$B$30)+COUNTIF(1주차!$AY$8:$AY$28,"* "&amp;설정!$B$30)+COUNTIF(1주차!$BK$8:$BK$28,"* "&amp;설정!$B$30)+COUNTIF(2주차!$C$8:$C$28,"* "&amp;설정!$B$30)+COUNTIF(2주차!$O$8:$O$28,"* "&amp;설정!$B$30)+COUNTIF(2주차!$AA$8:$AA$28,"* "&amp;설정!$B$30)+COUNTIF(2주차!$AM$8:$AM$28,"* "&amp;설정!$B$30)+COUNTIF(2주차!$AY$8:$AY$28,"* "&amp;설정!$B$30)+COUNTIF(2주차!$BK$8:$BK$28,"* "&amp;설정!$B$30)+COUNTIF(3주차!$C$8:$C$28,"* "&amp;설정!$B$30)+COUNTIF(3주차!$O$8:$O$28,"* "&amp;설정!$B$30)+COUNTIF(3주차!$AA$8:$AA$28,"* "&amp;설정!$B$30)+COUNTIF(3주차!$AM$8:$AM$28,"* "&amp;설정!$B$30)+COUNTIF(3주차!$AY$8:$AY$28,"* "&amp;설정!$B$30)+COUNTIF(3주차!$BK$8:$BK$28,"* "&amp;설정!$B$30)+COUNTIF(4주차!$C$8:$C$28,"* "&amp;설정!$B$30)+COUNTIF(4주차!$O$8:$O$28,"* "&amp;설정!$B$30)+COUNTIF(4주차!$AA$8:$AA$28,"* "&amp;설정!$B$30)+COUNTIF(4주차!$AM$8:$AM$28,"* "&amp;설정!$B$30)+COUNTIF(4주차!$AY$8:$AY$28,"* "&amp;설정!$B$30)+COUNTIF(4주차!$BK$8:$BK$28,"* "&amp;설정!$B$30)+COUNTIF(5주차!$C$8:$C$28,"* "&amp;설정!$B$30)+COUNTIF(5주차!$O$8:$O$28,"* "&amp;설정!$B$30)+COUNTIF(5주차!$AA$8:$AA$28,"* "&amp;설정!$B$30)+COUNTIF(5주차!$AM$8:$AM$28,"* "&amp;설정!$B$30)+COUNTIF(5주차!$AY$8:$AY$28,"* "&amp;설정!$B$30)+COUNTIF(5주차!$BK$8:$BK$28,"* "&amp;설정!$B$30))</f>
        <v/>
      </c>
      <c r="I7" s="64" t="str">
        <f aca="false">IF(OR($B7="",설정!$B$31=""),"",COUNTIF(1주차!$C$8:$C$28,"* "&amp;설정!$B$31)+COUNTIF(1주차!$O$8:$O$28,"* "&amp;설정!$B$31)+COUNTIF(1주차!$AA$8:$AA$28,"* "&amp;설정!$B$31)+COUNTIF(1주차!$AM$8:$AM$28,"* "&amp;설정!$B$31)+COUNTIF(1주차!$AY$8:$AY$28,"* "&amp;설정!$B$31)+COUNTIF(1주차!$BK$8:$BK$28,"* "&amp;설정!$B$31)+COUNTIF(2주차!$C$8:$C$28,"* "&amp;설정!$B$31)+COUNTIF(2주차!$O$8:$O$28,"* "&amp;설정!$B$31)+COUNTIF(2주차!$AA$8:$AA$28,"* "&amp;설정!$B$31)+COUNTIF(2주차!$AM$8:$AM$28,"* "&amp;설정!$B$31)+COUNTIF(2주차!$AY$8:$AY$28,"* "&amp;설정!$B$31)+COUNTIF(2주차!$BK$8:$BK$28,"* "&amp;설정!$B$31)+COUNTIF(3주차!$C$8:$C$28,"* "&amp;설정!$B$31)+COUNTIF(3주차!$O$8:$O$28,"* "&amp;설정!$B$31)+COUNTIF(3주차!$AA$8:$AA$28,"* "&amp;설정!$B$31)+COUNTIF(3주차!$AM$8:$AM$28,"* "&amp;설정!$B$31)+COUNTIF(3주차!$AY$8:$AY$28,"* "&amp;설정!$B$31)+COUNTIF(3주차!$BK$8:$BK$28,"* "&amp;설정!$B$31)+COUNTIF(4주차!$C$8:$C$28,"* "&amp;설정!$B$31)+COUNTIF(4주차!$O$8:$O$28,"* "&amp;설정!$B$31)+COUNTIF(4주차!$AA$8:$AA$28,"* "&amp;설정!$B$31)+COUNTIF(4주차!$AM$8:$AM$28,"* "&amp;설정!$B$31)+COUNTIF(4주차!$AY$8:$AY$28,"* "&amp;설정!$B$31)+COUNTIF(4주차!$BK$8:$BK$28,"* "&amp;설정!$B$31)+COUNTIF(5주차!$C$8:$C$28,"* "&amp;설정!$B$31)+COUNTIF(5주차!$O$8:$O$28,"* "&amp;설정!$B$31)+COUNTIF(5주차!$AA$8:$AA$28,"* "&amp;설정!$B$31)+COUNTIF(5주차!$AM$8:$AM$28,"* "&amp;설정!$B$31)+COUNTIF(5주차!$AY$8:$AY$28,"* "&amp;설정!$B$31)+COUNTIF(5주차!$BK$8:$BK$28,"* "&amp;설정!$B$31))</f>
        <v/>
      </c>
      <c r="J7" s="64" t="str">
        <f aca="false">IF(OR($B7="",설정!$B$32=""),"",COUNTIF(1주차!$C$8:$C$28,"* "&amp;설정!$B$32)+COUNTIF(1주차!$O$8:$O$28,"* "&amp;설정!$B$32)+COUNTIF(1주차!$AA$8:$AA$28,"* "&amp;설정!$B$32)+COUNTIF(1주차!$AM$8:$AM$28,"* "&amp;설정!$B$32)+COUNTIF(1주차!$AY$8:$AY$28,"* "&amp;설정!$B$32)+COUNTIF(1주차!$BK$8:$BK$28,"* "&amp;설정!$B$32)+COUNTIF(2주차!$C$8:$C$28,"* "&amp;설정!$B$32)+COUNTIF(2주차!$O$8:$O$28,"* "&amp;설정!$B$32)+COUNTIF(2주차!$AA$8:$AA$28,"* "&amp;설정!$B$32)+COUNTIF(2주차!$AM$8:$AM$28,"* "&amp;설정!$B$32)+COUNTIF(2주차!$AY$8:$AY$28,"* "&amp;설정!$B$32)+COUNTIF(2주차!$BK$8:$BK$28,"* "&amp;설정!$B$32)+COUNTIF(3주차!$C$8:$C$28,"* "&amp;설정!$B$32)+COUNTIF(3주차!$O$8:$O$28,"* "&amp;설정!$B$32)+COUNTIF(3주차!$AA$8:$AA$28,"* "&amp;설정!$B$32)+COUNTIF(3주차!$AM$8:$AM$28,"* "&amp;설정!$B$32)+COUNTIF(3주차!$AY$8:$AY$28,"* "&amp;설정!$B$32)+COUNTIF(3주차!$BK$8:$BK$28,"* "&amp;설정!$B$32)+COUNTIF(4주차!$C$8:$C$28,"* "&amp;설정!$B$32)+COUNTIF(4주차!$O$8:$O$28,"* "&amp;설정!$B$32)+COUNTIF(4주차!$AA$8:$AA$28,"* "&amp;설정!$B$32)+COUNTIF(4주차!$AM$8:$AM$28,"* "&amp;설정!$B$32)+COUNTIF(4주차!$AY$8:$AY$28,"* "&amp;설정!$B$32)+COUNTIF(4주차!$BK$8:$BK$28,"* "&amp;설정!$B$32)+COUNTIF(5주차!$C$8:$C$28,"* "&amp;설정!$B$32)+COUNTIF(5주차!$O$8:$O$28,"* "&amp;설정!$B$32)+COUNTIF(5주차!$AA$8:$AA$28,"* "&amp;설정!$B$32)+COUNTIF(5주차!$AM$8:$AM$28,"* "&amp;설정!$B$32)+COUNTIF(5주차!$AY$8:$AY$28,"* "&amp;설정!$B$32)+COUNTIF(5주차!$BK$8:$BK$28,"* "&amp;설정!$B$32))</f>
        <v/>
      </c>
      <c r="K7" s="64" t="n">
        <f aca="false">IF($B7="","",(COUNTA(1주차!$C$8:$C$28)+COUNTA(1주차!$O$8:$O$28)+COUNTA(1주차!$AA$8:$AA$28)+COUNTA(1주차!$AM$8:$AM$28)+COUNTA(1주차!$AY$8:$AY$28)+COUNTA(1주차!$BK$8:$BK$28)+COUNTA(2주차!$C$8:$C$28)+COUNTA(2주차!$O$8:$O$28)+COUNTA(2주차!$AA$8:$AA$28)+COUNTA(2주차!$AM$8:$AM$28)+COUNTA(2주차!$AY$8:$AY$28)+COUNTA(2주차!$BK$8:$BK$28)+COUNTA(3주차!$C$8:$C$28)+COUNTA(3주차!$O$8:$O$28)+COUNTA(3주차!$AA$8:$AA$28)+COUNTA(3주차!$AM$8:$AM$28)+COUNTA(3주차!$AY$8:$AY$28)+COUNTA(3주차!$BK$8:$BK$28)+COUNTA(4주차!$C$8:$C$28)+COUNTA(4주차!$O$8:$O$28)+COUNTA(4주차!$AA$8:$AA$28)+COUNTA(4주차!$AM$8:$AM$28)+COUNTA(4주차!$AY$8:$AY$28)+COUNTA(4주차!$BK$8:$BK$28)+COUNTA(5주차!$C$8:$C$28)+COUNTA(5주차!$O$8:$O$28)+COUNTA(5주차!$AA$8:$AA$28)+COUNTA(5주차!$AM$8:$AM$28)+COUNTA(5주차!$AY$8:$AY$28)+COUNTA(5주차!$BK$8:$BK$28))-(N(C7)+N(D7)+N(E7)+N(F7)+N(G7)+N(H7)+N(I7)+N(J7)))</f>
        <v>0</v>
      </c>
      <c r="L7" s="65" t="n">
        <f aca="false">IF($B7="","",COUNTA(1주차!$C$8:$C$28)+COUNTA(1주차!$O$8:$O$28)+COUNTA(1주차!$AA$8:$AA$28)+COUNTA(1주차!$AM$8:$AM$28)+COUNTA(1주차!$AY$8:$AY$28)+COUNTA(1주차!$BK$8:$BK$28)+COUNTA(2주차!$C$8:$C$28)+COUNTA(2주차!$O$8:$O$28)+COUNTA(2주차!$AA$8:$AA$28)+COUNTA(2주차!$AM$8:$AM$28)+COUNTA(2주차!$AY$8:$AY$28)+COUNTA(2주차!$BK$8:$BK$28)+COUNTA(3주차!$C$8:$C$28)+COUNTA(3주차!$O$8:$O$28)+COUNTA(3주차!$AA$8:$AA$28)+COUNTA(3주차!$AM$8:$AM$28)+COUNTA(3주차!$AY$8:$AY$28)+COUNTA(3주차!$BK$8:$BK$28)+COUNTA(4주차!$C$8:$C$28)+COUNTA(4주차!$O$8:$O$28)+COUNTA(4주차!$AA$8:$AA$28)+COUNTA(4주차!$AM$8:$AM$28)+COUNTA(4주차!$AY$8:$AY$28)+COUNTA(4주차!$BK$8:$BK$28)+COUNTA(5주차!$C$8:$C$28)+COUNTA(5주차!$O$8:$O$28)+COUNTA(5주차!$AA$8:$AA$28)+COUNTA(5주차!$AM$8:$AM$28)+COUNTA(5주차!$AY$8:$AY$28)+COUNTA(5주차!$BK$8:$BK$28))</f>
        <v>0</v>
      </c>
      <c r="M7" s="66" t="n">
        <f aca="false">IF($B7="","",N(C7)*N(설정!$D$25)+N(D7)*N(설정!$D$26)+N(E7)*N(설정!$D$27)+N(F7)*N(설정!$D$28)+N(G7)*N(설정!$D$29)+N(H7)*N(설정!$D$30)+N(I7)*N(설정!$D$31)+N(J7)*N(설정!$D$32)+N(K7)*N(설정!$C$35))</f>
        <v>0</v>
      </c>
      <c r="N7" s="67"/>
      <c r="O7" s="64" t="n">
        <f aca="false">IF($B7="","",L7-N(N7))</f>
        <v>0</v>
      </c>
      <c r="P7" s="68" t="str">
        <f aca="false">IF($B7="","",IF(N7="","EMR 건수를 적어 주세요",IF(O7=0,"맞습니다",IF(O7&gt;0,"예약표가 "&amp;O7&amp;"건 많습니다","EMR이 "&amp;-O7&amp;"건 많습니다"))))</f>
        <v>EMR 건수를 적어 주세요</v>
      </c>
    </row>
    <row r="8" customFormat="false" ht="24" hidden="false" customHeight="true" outlineLevel="0" collapsed="false">
      <c r="B8" s="63" t="str">
        <f aca="false">IF(설정!$C$10="","",설정!$C$10)</f>
        <v>서가온</v>
      </c>
      <c r="C8" s="64" t="n">
        <f aca="false">IF(OR($B8="",설정!$B$25=""),"",COUNTIF(1주차!$D$8:$D$28,"* "&amp;설정!$B$25)+COUNTIF(1주차!$P$8:$P$28,"* "&amp;설정!$B$25)+COUNTIF(1주차!$AB$8:$AB$28,"* "&amp;설정!$B$25)+COUNTIF(1주차!$AN$8:$AN$28,"* "&amp;설정!$B$25)+COUNTIF(1주차!$AZ$8:$AZ$28,"* "&amp;설정!$B$25)+COUNTIF(1주차!$BL$8:$BL$28,"* "&amp;설정!$B$25)+COUNTIF(2주차!$D$8:$D$28,"* "&amp;설정!$B$25)+COUNTIF(2주차!$P$8:$P$28,"* "&amp;설정!$B$25)+COUNTIF(2주차!$AB$8:$AB$28,"* "&amp;설정!$B$25)+COUNTIF(2주차!$AN$8:$AN$28,"* "&amp;설정!$B$25)+COUNTIF(2주차!$AZ$8:$AZ$28,"* "&amp;설정!$B$25)+COUNTIF(2주차!$BL$8:$BL$28,"* "&amp;설정!$B$25)+COUNTIF(3주차!$D$8:$D$28,"* "&amp;설정!$B$25)+COUNTIF(3주차!$P$8:$P$28,"* "&amp;설정!$B$25)+COUNTIF(3주차!$AB$8:$AB$28,"* "&amp;설정!$B$25)+COUNTIF(3주차!$AN$8:$AN$28,"* "&amp;설정!$B$25)+COUNTIF(3주차!$AZ$8:$AZ$28,"* "&amp;설정!$B$25)+COUNTIF(3주차!$BL$8:$BL$28,"* "&amp;설정!$B$25)+COUNTIF(4주차!$D$8:$D$28,"* "&amp;설정!$B$25)+COUNTIF(4주차!$P$8:$P$28,"* "&amp;설정!$B$25)+COUNTIF(4주차!$AB$8:$AB$28,"* "&amp;설정!$B$25)+COUNTIF(4주차!$AN$8:$AN$28,"* "&amp;설정!$B$25)+COUNTIF(4주차!$AZ$8:$AZ$28,"* "&amp;설정!$B$25)+COUNTIF(4주차!$BL$8:$BL$28,"* "&amp;설정!$B$25)+COUNTIF(5주차!$D$8:$D$28,"* "&amp;설정!$B$25)+COUNTIF(5주차!$P$8:$P$28,"* "&amp;설정!$B$25)+COUNTIF(5주차!$AB$8:$AB$28,"* "&amp;설정!$B$25)+COUNTIF(5주차!$AN$8:$AN$28,"* "&amp;설정!$B$25)+COUNTIF(5주차!$AZ$8:$AZ$28,"* "&amp;설정!$B$25)+COUNTIF(5주차!$BL$8:$BL$28,"* "&amp;설정!$B$25))</f>
        <v>0</v>
      </c>
      <c r="D8" s="64" t="n">
        <f aca="false">IF(OR($B8="",설정!$B$26=""),"",COUNTIF(1주차!$D$8:$D$28,"* "&amp;설정!$B$26)+COUNTIF(1주차!$P$8:$P$28,"* "&amp;설정!$B$26)+COUNTIF(1주차!$AB$8:$AB$28,"* "&amp;설정!$B$26)+COUNTIF(1주차!$AN$8:$AN$28,"* "&amp;설정!$B$26)+COUNTIF(1주차!$AZ$8:$AZ$28,"* "&amp;설정!$B$26)+COUNTIF(1주차!$BL$8:$BL$28,"* "&amp;설정!$B$26)+COUNTIF(2주차!$D$8:$D$28,"* "&amp;설정!$B$26)+COUNTIF(2주차!$P$8:$P$28,"* "&amp;설정!$B$26)+COUNTIF(2주차!$AB$8:$AB$28,"* "&amp;설정!$B$26)+COUNTIF(2주차!$AN$8:$AN$28,"* "&amp;설정!$B$26)+COUNTIF(2주차!$AZ$8:$AZ$28,"* "&amp;설정!$B$26)+COUNTIF(2주차!$BL$8:$BL$28,"* "&amp;설정!$B$26)+COUNTIF(3주차!$D$8:$D$28,"* "&amp;설정!$B$26)+COUNTIF(3주차!$P$8:$P$28,"* "&amp;설정!$B$26)+COUNTIF(3주차!$AB$8:$AB$28,"* "&amp;설정!$B$26)+COUNTIF(3주차!$AN$8:$AN$28,"* "&amp;설정!$B$26)+COUNTIF(3주차!$AZ$8:$AZ$28,"* "&amp;설정!$B$26)+COUNTIF(3주차!$BL$8:$BL$28,"* "&amp;설정!$B$26)+COUNTIF(4주차!$D$8:$D$28,"* "&amp;설정!$B$26)+COUNTIF(4주차!$P$8:$P$28,"* "&amp;설정!$B$26)+COUNTIF(4주차!$AB$8:$AB$28,"* "&amp;설정!$B$26)+COUNTIF(4주차!$AN$8:$AN$28,"* "&amp;설정!$B$26)+COUNTIF(4주차!$AZ$8:$AZ$28,"* "&amp;설정!$B$26)+COUNTIF(4주차!$BL$8:$BL$28,"* "&amp;설정!$B$26)+COUNTIF(5주차!$D$8:$D$28,"* "&amp;설정!$B$26)+COUNTIF(5주차!$P$8:$P$28,"* "&amp;설정!$B$26)+COUNTIF(5주차!$AB$8:$AB$28,"* "&amp;설정!$B$26)+COUNTIF(5주차!$AN$8:$AN$28,"* "&amp;설정!$B$26)+COUNTIF(5주차!$AZ$8:$AZ$28,"* "&amp;설정!$B$26)+COUNTIF(5주차!$BL$8:$BL$28,"* "&amp;설정!$B$26))</f>
        <v>0</v>
      </c>
      <c r="E8" s="64" t="str">
        <f aca="false">IF(OR($B8="",설정!$B$27=""),"",COUNTIF(1주차!$D$8:$D$28,"* "&amp;설정!$B$27)+COUNTIF(1주차!$P$8:$P$28,"* "&amp;설정!$B$27)+COUNTIF(1주차!$AB$8:$AB$28,"* "&amp;설정!$B$27)+COUNTIF(1주차!$AN$8:$AN$28,"* "&amp;설정!$B$27)+COUNTIF(1주차!$AZ$8:$AZ$28,"* "&amp;설정!$B$27)+COUNTIF(1주차!$BL$8:$BL$28,"* "&amp;설정!$B$27)+COUNTIF(2주차!$D$8:$D$28,"* "&amp;설정!$B$27)+COUNTIF(2주차!$P$8:$P$28,"* "&amp;설정!$B$27)+COUNTIF(2주차!$AB$8:$AB$28,"* "&amp;설정!$B$27)+COUNTIF(2주차!$AN$8:$AN$28,"* "&amp;설정!$B$27)+COUNTIF(2주차!$AZ$8:$AZ$28,"* "&amp;설정!$B$27)+COUNTIF(2주차!$BL$8:$BL$28,"* "&amp;설정!$B$27)+COUNTIF(3주차!$D$8:$D$28,"* "&amp;설정!$B$27)+COUNTIF(3주차!$P$8:$P$28,"* "&amp;설정!$B$27)+COUNTIF(3주차!$AB$8:$AB$28,"* "&amp;설정!$B$27)+COUNTIF(3주차!$AN$8:$AN$28,"* "&amp;설정!$B$27)+COUNTIF(3주차!$AZ$8:$AZ$28,"* "&amp;설정!$B$27)+COUNTIF(3주차!$BL$8:$BL$28,"* "&amp;설정!$B$27)+COUNTIF(4주차!$D$8:$D$28,"* "&amp;설정!$B$27)+COUNTIF(4주차!$P$8:$P$28,"* "&amp;설정!$B$27)+COUNTIF(4주차!$AB$8:$AB$28,"* "&amp;설정!$B$27)+COUNTIF(4주차!$AN$8:$AN$28,"* "&amp;설정!$B$27)+COUNTIF(4주차!$AZ$8:$AZ$28,"* "&amp;설정!$B$27)+COUNTIF(4주차!$BL$8:$BL$28,"* "&amp;설정!$B$27)+COUNTIF(5주차!$D$8:$D$28,"* "&amp;설정!$B$27)+COUNTIF(5주차!$P$8:$P$28,"* "&amp;설정!$B$27)+COUNTIF(5주차!$AB$8:$AB$28,"* "&amp;설정!$B$27)+COUNTIF(5주차!$AN$8:$AN$28,"* "&amp;설정!$B$27)+COUNTIF(5주차!$AZ$8:$AZ$28,"* "&amp;설정!$B$27)+COUNTIF(5주차!$BL$8:$BL$28,"* "&amp;설정!$B$27))</f>
        <v/>
      </c>
      <c r="F8" s="64" t="str">
        <f aca="false">IF(OR($B8="",설정!$B$28=""),"",COUNTIF(1주차!$D$8:$D$28,"* "&amp;설정!$B$28)+COUNTIF(1주차!$P$8:$P$28,"* "&amp;설정!$B$28)+COUNTIF(1주차!$AB$8:$AB$28,"* "&amp;설정!$B$28)+COUNTIF(1주차!$AN$8:$AN$28,"* "&amp;설정!$B$28)+COUNTIF(1주차!$AZ$8:$AZ$28,"* "&amp;설정!$B$28)+COUNTIF(1주차!$BL$8:$BL$28,"* "&amp;설정!$B$28)+COUNTIF(2주차!$D$8:$D$28,"* "&amp;설정!$B$28)+COUNTIF(2주차!$P$8:$P$28,"* "&amp;설정!$B$28)+COUNTIF(2주차!$AB$8:$AB$28,"* "&amp;설정!$B$28)+COUNTIF(2주차!$AN$8:$AN$28,"* "&amp;설정!$B$28)+COUNTIF(2주차!$AZ$8:$AZ$28,"* "&amp;설정!$B$28)+COUNTIF(2주차!$BL$8:$BL$28,"* "&amp;설정!$B$28)+COUNTIF(3주차!$D$8:$D$28,"* "&amp;설정!$B$28)+COUNTIF(3주차!$P$8:$P$28,"* "&amp;설정!$B$28)+COUNTIF(3주차!$AB$8:$AB$28,"* "&amp;설정!$B$28)+COUNTIF(3주차!$AN$8:$AN$28,"* "&amp;설정!$B$28)+COUNTIF(3주차!$AZ$8:$AZ$28,"* "&amp;설정!$B$28)+COUNTIF(3주차!$BL$8:$BL$28,"* "&amp;설정!$B$28)+COUNTIF(4주차!$D$8:$D$28,"* "&amp;설정!$B$28)+COUNTIF(4주차!$P$8:$P$28,"* "&amp;설정!$B$28)+COUNTIF(4주차!$AB$8:$AB$28,"* "&amp;설정!$B$28)+COUNTIF(4주차!$AN$8:$AN$28,"* "&amp;설정!$B$28)+COUNTIF(4주차!$AZ$8:$AZ$28,"* "&amp;설정!$B$28)+COUNTIF(4주차!$BL$8:$BL$28,"* "&amp;설정!$B$28)+COUNTIF(5주차!$D$8:$D$28,"* "&amp;설정!$B$28)+COUNTIF(5주차!$P$8:$P$28,"* "&amp;설정!$B$28)+COUNTIF(5주차!$AB$8:$AB$28,"* "&amp;설정!$B$28)+COUNTIF(5주차!$AN$8:$AN$28,"* "&amp;설정!$B$28)+COUNTIF(5주차!$AZ$8:$AZ$28,"* "&amp;설정!$B$28)+COUNTIF(5주차!$BL$8:$BL$28,"* "&amp;설정!$B$28))</f>
        <v/>
      </c>
      <c r="G8" s="64" t="str">
        <f aca="false">IF(OR($B8="",설정!$B$29=""),"",COUNTIF(1주차!$D$8:$D$28,"* "&amp;설정!$B$29)+COUNTIF(1주차!$P$8:$P$28,"* "&amp;설정!$B$29)+COUNTIF(1주차!$AB$8:$AB$28,"* "&amp;설정!$B$29)+COUNTIF(1주차!$AN$8:$AN$28,"* "&amp;설정!$B$29)+COUNTIF(1주차!$AZ$8:$AZ$28,"* "&amp;설정!$B$29)+COUNTIF(1주차!$BL$8:$BL$28,"* "&amp;설정!$B$29)+COUNTIF(2주차!$D$8:$D$28,"* "&amp;설정!$B$29)+COUNTIF(2주차!$P$8:$P$28,"* "&amp;설정!$B$29)+COUNTIF(2주차!$AB$8:$AB$28,"* "&amp;설정!$B$29)+COUNTIF(2주차!$AN$8:$AN$28,"* "&amp;설정!$B$29)+COUNTIF(2주차!$AZ$8:$AZ$28,"* "&amp;설정!$B$29)+COUNTIF(2주차!$BL$8:$BL$28,"* "&amp;설정!$B$29)+COUNTIF(3주차!$D$8:$D$28,"* "&amp;설정!$B$29)+COUNTIF(3주차!$P$8:$P$28,"* "&amp;설정!$B$29)+COUNTIF(3주차!$AB$8:$AB$28,"* "&amp;설정!$B$29)+COUNTIF(3주차!$AN$8:$AN$28,"* "&amp;설정!$B$29)+COUNTIF(3주차!$AZ$8:$AZ$28,"* "&amp;설정!$B$29)+COUNTIF(3주차!$BL$8:$BL$28,"* "&amp;설정!$B$29)+COUNTIF(4주차!$D$8:$D$28,"* "&amp;설정!$B$29)+COUNTIF(4주차!$P$8:$P$28,"* "&amp;설정!$B$29)+COUNTIF(4주차!$AB$8:$AB$28,"* "&amp;설정!$B$29)+COUNTIF(4주차!$AN$8:$AN$28,"* "&amp;설정!$B$29)+COUNTIF(4주차!$AZ$8:$AZ$28,"* "&amp;설정!$B$29)+COUNTIF(4주차!$BL$8:$BL$28,"* "&amp;설정!$B$29)+COUNTIF(5주차!$D$8:$D$28,"* "&amp;설정!$B$29)+COUNTIF(5주차!$P$8:$P$28,"* "&amp;설정!$B$29)+COUNTIF(5주차!$AB$8:$AB$28,"* "&amp;설정!$B$29)+COUNTIF(5주차!$AN$8:$AN$28,"* "&amp;설정!$B$29)+COUNTIF(5주차!$AZ$8:$AZ$28,"* "&amp;설정!$B$29)+COUNTIF(5주차!$BL$8:$BL$28,"* "&amp;설정!$B$29))</f>
        <v/>
      </c>
      <c r="H8" s="64" t="str">
        <f aca="false">IF(OR($B8="",설정!$B$30=""),"",COUNTIF(1주차!$D$8:$D$28,"* "&amp;설정!$B$30)+COUNTIF(1주차!$P$8:$P$28,"* "&amp;설정!$B$30)+COUNTIF(1주차!$AB$8:$AB$28,"* "&amp;설정!$B$30)+COUNTIF(1주차!$AN$8:$AN$28,"* "&amp;설정!$B$30)+COUNTIF(1주차!$AZ$8:$AZ$28,"* "&amp;설정!$B$30)+COUNTIF(1주차!$BL$8:$BL$28,"* "&amp;설정!$B$30)+COUNTIF(2주차!$D$8:$D$28,"* "&amp;설정!$B$30)+COUNTIF(2주차!$P$8:$P$28,"* "&amp;설정!$B$30)+COUNTIF(2주차!$AB$8:$AB$28,"* "&amp;설정!$B$30)+COUNTIF(2주차!$AN$8:$AN$28,"* "&amp;설정!$B$30)+COUNTIF(2주차!$AZ$8:$AZ$28,"* "&amp;설정!$B$30)+COUNTIF(2주차!$BL$8:$BL$28,"* "&amp;설정!$B$30)+COUNTIF(3주차!$D$8:$D$28,"* "&amp;설정!$B$30)+COUNTIF(3주차!$P$8:$P$28,"* "&amp;설정!$B$30)+COUNTIF(3주차!$AB$8:$AB$28,"* "&amp;설정!$B$30)+COUNTIF(3주차!$AN$8:$AN$28,"* "&amp;설정!$B$30)+COUNTIF(3주차!$AZ$8:$AZ$28,"* "&amp;설정!$B$30)+COUNTIF(3주차!$BL$8:$BL$28,"* "&amp;설정!$B$30)+COUNTIF(4주차!$D$8:$D$28,"* "&amp;설정!$B$30)+COUNTIF(4주차!$P$8:$P$28,"* "&amp;설정!$B$30)+COUNTIF(4주차!$AB$8:$AB$28,"* "&amp;설정!$B$30)+COUNTIF(4주차!$AN$8:$AN$28,"* "&amp;설정!$B$30)+COUNTIF(4주차!$AZ$8:$AZ$28,"* "&amp;설정!$B$30)+COUNTIF(4주차!$BL$8:$BL$28,"* "&amp;설정!$B$30)+COUNTIF(5주차!$D$8:$D$28,"* "&amp;설정!$B$30)+COUNTIF(5주차!$P$8:$P$28,"* "&amp;설정!$B$30)+COUNTIF(5주차!$AB$8:$AB$28,"* "&amp;설정!$B$30)+COUNTIF(5주차!$AN$8:$AN$28,"* "&amp;설정!$B$30)+COUNTIF(5주차!$AZ$8:$AZ$28,"* "&amp;설정!$B$30)+COUNTIF(5주차!$BL$8:$BL$28,"* "&amp;설정!$B$30))</f>
        <v/>
      </c>
      <c r="I8" s="64" t="str">
        <f aca="false">IF(OR($B8="",설정!$B$31=""),"",COUNTIF(1주차!$D$8:$D$28,"* "&amp;설정!$B$31)+COUNTIF(1주차!$P$8:$P$28,"* "&amp;설정!$B$31)+COUNTIF(1주차!$AB$8:$AB$28,"* "&amp;설정!$B$31)+COUNTIF(1주차!$AN$8:$AN$28,"* "&amp;설정!$B$31)+COUNTIF(1주차!$AZ$8:$AZ$28,"* "&amp;설정!$B$31)+COUNTIF(1주차!$BL$8:$BL$28,"* "&amp;설정!$B$31)+COUNTIF(2주차!$D$8:$D$28,"* "&amp;설정!$B$31)+COUNTIF(2주차!$P$8:$P$28,"* "&amp;설정!$B$31)+COUNTIF(2주차!$AB$8:$AB$28,"* "&amp;설정!$B$31)+COUNTIF(2주차!$AN$8:$AN$28,"* "&amp;설정!$B$31)+COUNTIF(2주차!$AZ$8:$AZ$28,"* "&amp;설정!$B$31)+COUNTIF(2주차!$BL$8:$BL$28,"* "&amp;설정!$B$31)+COUNTIF(3주차!$D$8:$D$28,"* "&amp;설정!$B$31)+COUNTIF(3주차!$P$8:$P$28,"* "&amp;설정!$B$31)+COUNTIF(3주차!$AB$8:$AB$28,"* "&amp;설정!$B$31)+COUNTIF(3주차!$AN$8:$AN$28,"* "&amp;설정!$B$31)+COUNTIF(3주차!$AZ$8:$AZ$28,"* "&amp;설정!$B$31)+COUNTIF(3주차!$BL$8:$BL$28,"* "&amp;설정!$B$31)+COUNTIF(4주차!$D$8:$D$28,"* "&amp;설정!$B$31)+COUNTIF(4주차!$P$8:$P$28,"* "&amp;설정!$B$31)+COUNTIF(4주차!$AB$8:$AB$28,"* "&amp;설정!$B$31)+COUNTIF(4주차!$AN$8:$AN$28,"* "&amp;설정!$B$31)+COUNTIF(4주차!$AZ$8:$AZ$28,"* "&amp;설정!$B$31)+COUNTIF(4주차!$BL$8:$BL$28,"* "&amp;설정!$B$31)+COUNTIF(5주차!$D$8:$D$28,"* "&amp;설정!$B$31)+COUNTIF(5주차!$P$8:$P$28,"* "&amp;설정!$B$31)+COUNTIF(5주차!$AB$8:$AB$28,"* "&amp;설정!$B$31)+COUNTIF(5주차!$AN$8:$AN$28,"* "&amp;설정!$B$31)+COUNTIF(5주차!$AZ$8:$AZ$28,"* "&amp;설정!$B$31)+COUNTIF(5주차!$BL$8:$BL$28,"* "&amp;설정!$B$31))</f>
        <v/>
      </c>
      <c r="J8" s="64" t="str">
        <f aca="false">IF(OR($B8="",설정!$B$32=""),"",COUNTIF(1주차!$D$8:$D$28,"* "&amp;설정!$B$32)+COUNTIF(1주차!$P$8:$P$28,"* "&amp;설정!$B$32)+COUNTIF(1주차!$AB$8:$AB$28,"* "&amp;설정!$B$32)+COUNTIF(1주차!$AN$8:$AN$28,"* "&amp;설정!$B$32)+COUNTIF(1주차!$AZ$8:$AZ$28,"* "&amp;설정!$B$32)+COUNTIF(1주차!$BL$8:$BL$28,"* "&amp;설정!$B$32)+COUNTIF(2주차!$D$8:$D$28,"* "&amp;설정!$B$32)+COUNTIF(2주차!$P$8:$P$28,"* "&amp;설정!$B$32)+COUNTIF(2주차!$AB$8:$AB$28,"* "&amp;설정!$B$32)+COUNTIF(2주차!$AN$8:$AN$28,"* "&amp;설정!$B$32)+COUNTIF(2주차!$AZ$8:$AZ$28,"* "&amp;설정!$B$32)+COUNTIF(2주차!$BL$8:$BL$28,"* "&amp;설정!$B$32)+COUNTIF(3주차!$D$8:$D$28,"* "&amp;설정!$B$32)+COUNTIF(3주차!$P$8:$P$28,"* "&amp;설정!$B$32)+COUNTIF(3주차!$AB$8:$AB$28,"* "&amp;설정!$B$32)+COUNTIF(3주차!$AN$8:$AN$28,"* "&amp;설정!$B$32)+COUNTIF(3주차!$AZ$8:$AZ$28,"* "&amp;설정!$B$32)+COUNTIF(3주차!$BL$8:$BL$28,"* "&amp;설정!$B$32)+COUNTIF(4주차!$D$8:$D$28,"* "&amp;설정!$B$32)+COUNTIF(4주차!$P$8:$P$28,"* "&amp;설정!$B$32)+COUNTIF(4주차!$AB$8:$AB$28,"* "&amp;설정!$B$32)+COUNTIF(4주차!$AN$8:$AN$28,"* "&amp;설정!$B$32)+COUNTIF(4주차!$AZ$8:$AZ$28,"* "&amp;설정!$B$32)+COUNTIF(4주차!$BL$8:$BL$28,"* "&amp;설정!$B$32)+COUNTIF(5주차!$D$8:$D$28,"* "&amp;설정!$B$32)+COUNTIF(5주차!$P$8:$P$28,"* "&amp;설정!$B$32)+COUNTIF(5주차!$AB$8:$AB$28,"* "&amp;설정!$B$32)+COUNTIF(5주차!$AN$8:$AN$28,"* "&amp;설정!$B$32)+COUNTIF(5주차!$AZ$8:$AZ$28,"* "&amp;설정!$B$32)+COUNTIF(5주차!$BL$8:$BL$28,"* "&amp;설정!$B$32))</f>
        <v/>
      </c>
      <c r="K8" s="64" t="n">
        <f aca="false">IF($B8="","",(COUNTA(1주차!$D$8:$D$28)+COUNTA(1주차!$P$8:$P$28)+COUNTA(1주차!$AB$8:$AB$28)+COUNTA(1주차!$AN$8:$AN$28)+COUNTA(1주차!$AZ$8:$AZ$28)+COUNTA(1주차!$BL$8:$BL$28)+COUNTA(2주차!$D$8:$D$28)+COUNTA(2주차!$P$8:$P$28)+COUNTA(2주차!$AB$8:$AB$28)+COUNTA(2주차!$AN$8:$AN$28)+COUNTA(2주차!$AZ$8:$AZ$28)+COUNTA(2주차!$BL$8:$BL$28)+COUNTA(3주차!$D$8:$D$28)+COUNTA(3주차!$P$8:$P$28)+COUNTA(3주차!$AB$8:$AB$28)+COUNTA(3주차!$AN$8:$AN$28)+COUNTA(3주차!$AZ$8:$AZ$28)+COUNTA(3주차!$BL$8:$BL$28)+COUNTA(4주차!$D$8:$D$28)+COUNTA(4주차!$P$8:$P$28)+COUNTA(4주차!$AB$8:$AB$28)+COUNTA(4주차!$AN$8:$AN$28)+COUNTA(4주차!$AZ$8:$AZ$28)+COUNTA(4주차!$BL$8:$BL$28)+COUNTA(5주차!$D$8:$D$28)+COUNTA(5주차!$P$8:$P$28)+COUNTA(5주차!$AB$8:$AB$28)+COUNTA(5주차!$AN$8:$AN$28)+COUNTA(5주차!$AZ$8:$AZ$28)+COUNTA(5주차!$BL$8:$BL$28))-(N(C8)+N(D8)+N(E8)+N(F8)+N(G8)+N(H8)+N(I8)+N(J8)))</f>
        <v>0</v>
      </c>
      <c r="L8" s="65" t="n">
        <f aca="false">IF($B8="","",COUNTA(1주차!$D$8:$D$28)+COUNTA(1주차!$P$8:$P$28)+COUNTA(1주차!$AB$8:$AB$28)+COUNTA(1주차!$AN$8:$AN$28)+COUNTA(1주차!$AZ$8:$AZ$28)+COUNTA(1주차!$BL$8:$BL$28)+COUNTA(2주차!$D$8:$D$28)+COUNTA(2주차!$P$8:$P$28)+COUNTA(2주차!$AB$8:$AB$28)+COUNTA(2주차!$AN$8:$AN$28)+COUNTA(2주차!$AZ$8:$AZ$28)+COUNTA(2주차!$BL$8:$BL$28)+COUNTA(3주차!$D$8:$D$28)+COUNTA(3주차!$P$8:$P$28)+COUNTA(3주차!$AB$8:$AB$28)+COUNTA(3주차!$AN$8:$AN$28)+COUNTA(3주차!$AZ$8:$AZ$28)+COUNTA(3주차!$BL$8:$BL$28)+COUNTA(4주차!$D$8:$D$28)+COUNTA(4주차!$P$8:$P$28)+COUNTA(4주차!$AB$8:$AB$28)+COUNTA(4주차!$AN$8:$AN$28)+COUNTA(4주차!$AZ$8:$AZ$28)+COUNTA(4주차!$BL$8:$BL$28)+COUNTA(5주차!$D$8:$D$28)+COUNTA(5주차!$P$8:$P$28)+COUNTA(5주차!$AB$8:$AB$28)+COUNTA(5주차!$AN$8:$AN$28)+COUNTA(5주차!$AZ$8:$AZ$28)+COUNTA(5주차!$BL$8:$BL$28))</f>
        <v>0</v>
      </c>
      <c r="M8" s="66" t="n">
        <f aca="false">IF($B8="","",N(C8)*N(설정!$D$25)+N(D8)*N(설정!$D$26)+N(E8)*N(설정!$D$27)+N(F8)*N(설정!$D$28)+N(G8)*N(설정!$D$29)+N(H8)*N(설정!$D$30)+N(I8)*N(설정!$D$31)+N(J8)*N(설정!$D$32)+N(K8)*N(설정!$C$35))</f>
        <v>0</v>
      </c>
      <c r="N8" s="67"/>
      <c r="O8" s="64" t="n">
        <f aca="false">IF($B8="","",L8-N(N8))</f>
        <v>0</v>
      </c>
      <c r="P8" s="68" t="str">
        <f aca="false">IF($B8="","",IF(N8="","EMR 건수를 적어 주세요",IF(O8=0,"맞습니다",IF(O8&gt;0,"예약표가 "&amp;O8&amp;"건 많습니다","EMR이 "&amp;-O8&amp;"건 많습니다"))))</f>
        <v>EMR 건수를 적어 주세요</v>
      </c>
    </row>
    <row r="9" customFormat="false" ht="24" hidden="false" customHeight="true" outlineLevel="0" collapsed="false">
      <c r="B9" s="63" t="str">
        <f aca="false">IF(설정!$C$11="","",설정!$C$11)</f>
        <v>노다엘</v>
      </c>
      <c r="C9" s="64" t="n">
        <f aca="false">IF(OR($B9="",설정!$B$25=""),"",COUNTIF(1주차!$E$8:$E$28,"* "&amp;설정!$B$25)+COUNTIF(1주차!$Q$8:$Q$28,"* "&amp;설정!$B$25)+COUNTIF(1주차!$AC$8:$AC$28,"* "&amp;설정!$B$25)+COUNTIF(1주차!$AO$8:$AO$28,"* "&amp;설정!$B$25)+COUNTIF(1주차!$BA$8:$BA$28,"* "&amp;설정!$B$25)+COUNTIF(1주차!$BM$8:$BM$28,"* "&amp;설정!$B$25)+COUNTIF(2주차!$E$8:$E$28,"* "&amp;설정!$B$25)+COUNTIF(2주차!$Q$8:$Q$28,"* "&amp;설정!$B$25)+COUNTIF(2주차!$AC$8:$AC$28,"* "&amp;설정!$B$25)+COUNTIF(2주차!$AO$8:$AO$28,"* "&amp;설정!$B$25)+COUNTIF(2주차!$BA$8:$BA$28,"* "&amp;설정!$B$25)+COUNTIF(2주차!$BM$8:$BM$28,"* "&amp;설정!$B$25)+COUNTIF(3주차!$E$8:$E$28,"* "&amp;설정!$B$25)+COUNTIF(3주차!$Q$8:$Q$28,"* "&amp;설정!$B$25)+COUNTIF(3주차!$AC$8:$AC$28,"* "&amp;설정!$B$25)+COUNTIF(3주차!$AO$8:$AO$28,"* "&amp;설정!$B$25)+COUNTIF(3주차!$BA$8:$BA$28,"* "&amp;설정!$B$25)+COUNTIF(3주차!$BM$8:$BM$28,"* "&amp;설정!$B$25)+COUNTIF(4주차!$E$8:$E$28,"* "&amp;설정!$B$25)+COUNTIF(4주차!$Q$8:$Q$28,"* "&amp;설정!$B$25)+COUNTIF(4주차!$AC$8:$AC$28,"* "&amp;설정!$B$25)+COUNTIF(4주차!$AO$8:$AO$28,"* "&amp;설정!$B$25)+COUNTIF(4주차!$BA$8:$BA$28,"* "&amp;설정!$B$25)+COUNTIF(4주차!$BM$8:$BM$28,"* "&amp;설정!$B$25)+COUNTIF(5주차!$E$8:$E$28,"* "&amp;설정!$B$25)+COUNTIF(5주차!$Q$8:$Q$28,"* "&amp;설정!$B$25)+COUNTIF(5주차!$AC$8:$AC$28,"* "&amp;설정!$B$25)+COUNTIF(5주차!$AO$8:$AO$28,"* "&amp;설정!$B$25)+COUNTIF(5주차!$BA$8:$BA$28,"* "&amp;설정!$B$25)+COUNTIF(5주차!$BM$8:$BM$28,"* "&amp;설정!$B$25))</f>
        <v>0</v>
      </c>
      <c r="D9" s="64" t="n">
        <f aca="false">IF(OR($B9="",설정!$B$26=""),"",COUNTIF(1주차!$E$8:$E$28,"* "&amp;설정!$B$26)+COUNTIF(1주차!$Q$8:$Q$28,"* "&amp;설정!$B$26)+COUNTIF(1주차!$AC$8:$AC$28,"* "&amp;설정!$B$26)+COUNTIF(1주차!$AO$8:$AO$28,"* "&amp;설정!$B$26)+COUNTIF(1주차!$BA$8:$BA$28,"* "&amp;설정!$B$26)+COUNTIF(1주차!$BM$8:$BM$28,"* "&amp;설정!$B$26)+COUNTIF(2주차!$E$8:$E$28,"* "&amp;설정!$B$26)+COUNTIF(2주차!$Q$8:$Q$28,"* "&amp;설정!$B$26)+COUNTIF(2주차!$AC$8:$AC$28,"* "&amp;설정!$B$26)+COUNTIF(2주차!$AO$8:$AO$28,"* "&amp;설정!$B$26)+COUNTIF(2주차!$BA$8:$BA$28,"* "&amp;설정!$B$26)+COUNTIF(2주차!$BM$8:$BM$28,"* "&amp;설정!$B$26)+COUNTIF(3주차!$E$8:$E$28,"* "&amp;설정!$B$26)+COUNTIF(3주차!$Q$8:$Q$28,"* "&amp;설정!$B$26)+COUNTIF(3주차!$AC$8:$AC$28,"* "&amp;설정!$B$26)+COUNTIF(3주차!$AO$8:$AO$28,"* "&amp;설정!$B$26)+COUNTIF(3주차!$BA$8:$BA$28,"* "&amp;설정!$B$26)+COUNTIF(3주차!$BM$8:$BM$28,"* "&amp;설정!$B$26)+COUNTIF(4주차!$E$8:$E$28,"* "&amp;설정!$B$26)+COUNTIF(4주차!$Q$8:$Q$28,"* "&amp;설정!$B$26)+COUNTIF(4주차!$AC$8:$AC$28,"* "&amp;설정!$B$26)+COUNTIF(4주차!$AO$8:$AO$28,"* "&amp;설정!$B$26)+COUNTIF(4주차!$BA$8:$BA$28,"* "&amp;설정!$B$26)+COUNTIF(4주차!$BM$8:$BM$28,"* "&amp;설정!$B$26)+COUNTIF(5주차!$E$8:$E$28,"* "&amp;설정!$B$26)+COUNTIF(5주차!$Q$8:$Q$28,"* "&amp;설정!$B$26)+COUNTIF(5주차!$AC$8:$AC$28,"* "&amp;설정!$B$26)+COUNTIF(5주차!$AO$8:$AO$28,"* "&amp;설정!$B$26)+COUNTIF(5주차!$BA$8:$BA$28,"* "&amp;설정!$B$26)+COUNTIF(5주차!$BM$8:$BM$28,"* "&amp;설정!$B$26))</f>
        <v>0</v>
      </c>
      <c r="E9" s="64" t="str">
        <f aca="false">IF(OR($B9="",설정!$B$27=""),"",COUNTIF(1주차!$E$8:$E$28,"* "&amp;설정!$B$27)+COUNTIF(1주차!$Q$8:$Q$28,"* "&amp;설정!$B$27)+COUNTIF(1주차!$AC$8:$AC$28,"* "&amp;설정!$B$27)+COUNTIF(1주차!$AO$8:$AO$28,"* "&amp;설정!$B$27)+COUNTIF(1주차!$BA$8:$BA$28,"* "&amp;설정!$B$27)+COUNTIF(1주차!$BM$8:$BM$28,"* "&amp;설정!$B$27)+COUNTIF(2주차!$E$8:$E$28,"* "&amp;설정!$B$27)+COUNTIF(2주차!$Q$8:$Q$28,"* "&amp;설정!$B$27)+COUNTIF(2주차!$AC$8:$AC$28,"* "&amp;설정!$B$27)+COUNTIF(2주차!$AO$8:$AO$28,"* "&amp;설정!$B$27)+COUNTIF(2주차!$BA$8:$BA$28,"* "&amp;설정!$B$27)+COUNTIF(2주차!$BM$8:$BM$28,"* "&amp;설정!$B$27)+COUNTIF(3주차!$E$8:$E$28,"* "&amp;설정!$B$27)+COUNTIF(3주차!$Q$8:$Q$28,"* "&amp;설정!$B$27)+COUNTIF(3주차!$AC$8:$AC$28,"* "&amp;설정!$B$27)+COUNTIF(3주차!$AO$8:$AO$28,"* "&amp;설정!$B$27)+COUNTIF(3주차!$BA$8:$BA$28,"* "&amp;설정!$B$27)+COUNTIF(3주차!$BM$8:$BM$28,"* "&amp;설정!$B$27)+COUNTIF(4주차!$E$8:$E$28,"* "&amp;설정!$B$27)+COUNTIF(4주차!$Q$8:$Q$28,"* "&amp;설정!$B$27)+COUNTIF(4주차!$AC$8:$AC$28,"* "&amp;설정!$B$27)+COUNTIF(4주차!$AO$8:$AO$28,"* "&amp;설정!$B$27)+COUNTIF(4주차!$BA$8:$BA$28,"* "&amp;설정!$B$27)+COUNTIF(4주차!$BM$8:$BM$28,"* "&amp;설정!$B$27)+COUNTIF(5주차!$E$8:$E$28,"* "&amp;설정!$B$27)+COUNTIF(5주차!$Q$8:$Q$28,"* "&amp;설정!$B$27)+COUNTIF(5주차!$AC$8:$AC$28,"* "&amp;설정!$B$27)+COUNTIF(5주차!$AO$8:$AO$28,"* "&amp;설정!$B$27)+COUNTIF(5주차!$BA$8:$BA$28,"* "&amp;설정!$B$27)+COUNTIF(5주차!$BM$8:$BM$28,"* "&amp;설정!$B$27))</f>
        <v/>
      </c>
      <c r="F9" s="64" t="str">
        <f aca="false">IF(OR($B9="",설정!$B$28=""),"",COUNTIF(1주차!$E$8:$E$28,"* "&amp;설정!$B$28)+COUNTIF(1주차!$Q$8:$Q$28,"* "&amp;설정!$B$28)+COUNTIF(1주차!$AC$8:$AC$28,"* "&amp;설정!$B$28)+COUNTIF(1주차!$AO$8:$AO$28,"* "&amp;설정!$B$28)+COUNTIF(1주차!$BA$8:$BA$28,"* "&amp;설정!$B$28)+COUNTIF(1주차!$BM$8:$BM$28,"* "&amp;설정!$B$28)+COUNTIF(2주차!$E$8:$E$28,"* "&amp;설정!$B$28)+COUNTIF(2주차!$Q$8:$Q$28,"* "&amp;설정!$B$28)+COUNTIF(2주차!$AC$8:$AC$28,"* "&amp;설정!$B$28)+COUNTIF(2주차!$AO$8:$AO$28,"* "&amp;설정!$B$28)+COUNTIF(2주차!$BA$8:$BA$28,"* "&amp;설정!$B$28)+COUNTIF(2주차!$BM$8:$BM$28,"* "&amp;설정!$B$28)+COUNTIF(3주차!$E$8:$E$28,"* "&amp;설정!$B$28)+COUNTIF(3주차!$Q$8:$Q$28,"* "&amp;설정!$B$28)+COUNTIF(3주차!$AC$8:$AC$28,"* "&amp;설정!$B$28)+COUNTIF(3주차!$AO$8:$AO$28,"* "&amp;설정!$B$28)+COUNTIF(3주차!$BA$8:$BA$28,"* "&amp;설정!$B$28)+COUNTIF(3주차!$BM$8:$BM$28,"* "&amp;설정!$B$28)+COUNTIF(4주차!$E$8:$E$28,"* "&amp;설정!$B$28)+COUNTIF(4주차!$Q$8:$Q$28,"* "&amp;설정!$B$28)+COUNTIF(4주차!$AC$8:$AC$28,"* "&amp;설정!$B$28)+COUNTIF(4주차!$AO$8:$AO$28,"* "&amp;설정!$B$28)+COUNTIF(4주차!$BA$8:$BA$28,"* "&amp;설정!$B$28)+COUNTIF(4주차!$BM$8:$BM$28,"* "&amp;설정!$B$28)+COUNTIF(5주차!$E$8:$E$28,"* "&amp;설정!$B$28)+COUNTIF(5주차!$Q$8:$Q$28,"* "&amp;설정!$B$28)+COUNTIF(5주차!$AC$8:$AC$28,"* "&amp;설정!$B$28)+COUNTIF(5주차!$AO$8:$AO$28,"* "&amp;설정!$B$28)+COUNTIF(5주차!$BA$8:$BA$28,"* "&amp;설정!$B$28)+COUNTIF(5주차!$BM$8:$BM$28,"* "&amp;설정!$B$28))</f>
        <v/>
      </c>
      <c r="G9" s="64" t="str">
        <f aca="false">IF(OR($B9="",설정!$B$29=""),"",COUNTIF(1주차!$E$8:$E$28,"* "&amp;설정!$B$29)+COUNTIF(1주차!$Q$8:$Q$28,"* "&amp;설정!$B$29)+COUNTIF(1주차!$AC$8:$AC$28,"* "&amp;설정!$B$29)+COUNTIF(1주차!$AO$8:$AO$28,"* "&amp;설정!$B$29)+COUNTIF(1주차!$BA$8:$BA$28,"* "&amp;설정!$B$29)+COUNTIF(1주차!$BM$8:$BM$28,"* "&amp;설정!$B$29)+COUNTIF(2주차!$E$8:$E$28,"* "&amp;설정!$B$29)+COUNTIF(2주차!$Q$8:$Q$28,"* "&amp;설정!$B$29)+COUNTIF(2주차!$AC$8:$AC$28,"* "&amp;설정!$B$29)+COUNTIF(2주차!$AO$8:$AO$28,"* "&amp;설정!$B$29)+COUNTIF(2주차!$BA$8:$BA$28,"* "&amp;설정!$B$29)+COUNTIF(2주차!$BM$8:$BM$28,"* "&amp;설정!$B$29)+COUNTIF(3주차!$E$8:$E$28,"* "&amp;설정!$B$29)+COUNTIF(3주차!$Q$8:$Q$28,"* "&amp;설정!$B$29)+COUNTIF(3주차!$AC$8:$AC$28,"* "&amp;설정!$B$29)+COUNTIF(3주차!$AO$8:$AO$28,"* "&amp;설정!$B$29)+COUNTIF(3주차!$BA$8:$BA$28,"* "&amp;설정!$B$29)+COUNTIF(3주차!$BM$8:$BM$28,"* "&amp;설정!$B$29)+COUNTIF(4주차!$E$8:$E$28,"* "&amp;설정!$B$29)+COUNTIF(4주차!$Q$8:$Q$28,"* "&amp;설정!$B$29)+COUNTIF(4주차!$AC$8:$AC$28,"* "&amp;설정!$B$29)+COUNTIF(4주차!$AO$8:$AO$28,"* "&amp;설정!$B$29)+COUNTIF(4주차!$BA$8:$BA$28,"* "&amp;설정!$B$29)+COUNTIF(4주차!$BM$8:$BM$28,"* "&amp;설정!$B$29)+COUNTIF(5주차!$E$8:$E$28,"* "&amp;설정!$B$29)+COUNTIF(5주차!$Q$8:$Q$28,"* "&amp;설정!$B$29)+COUNTIF(5주차!$AC$8:$AC$28,"* "&amp;설정!$B$29)+COUNTIF(5주차!$AO$8:$AO$28,"* "&amp;설정!$B$29)+COUNTIF(5주차!$BA$8:$BA$28,"* "&amp;설정!$B$29)+COUNTIF(5주차!$BM$8:$BM$28,"* "&amp;설정!$B$29))</f>
        <v/>
      </c>
      <c r="H9" s="64" t="str">
        <f aca="false">IF(OR($B9="",설정!$B$30=""),"",COUNTIF(1주차!$E$8:$E$28,"* "&amp;설정!$B$30)+COUNTIF(1주차!$Q$8:$Q$28,"* "&amp;설정!$B$30)+COUNTIF(1주차!$AC$8:$AC$28,"* "&amp;설정!$B$30)+COUNTIF(1주차!$AO$8:$AO$28,"* "&amp;설정!$B$30)+COUNTIF(1주차!$BA$8:$BA$28,"* "&amp;설정!$B$30)+COUNTIF(1주차!$BM$8:$BM$28,"* "&amp;설정!$B$30)+COUNTIF(2주차!$E$8:$E$28,"* "&amp;설정!$B$30)+COUNTIF(2주차!$Q$8:$Q$28,"* "&amp;설정!$B$30)+COUNTIF(2주차!$AC$8:$AC$28,"* "&amp;설정!$B$30)+COUNTIF(2주차!$AO$8:$AO$28,"* "&amp;설정!$B$30)+COUNTIF(2주차!$BA$8:$BA$28,"* "&amp;설정!$B$30)+COUNTIF(2주차!$BM$8:$BM$28,"* "&amp;설정!$B$30)+COUNTIF(3주차!$E$8:$E$28,"* "&amp;설정!$B$30)+COUNTIF(3주차!$Q$8:$Q$28,"* "&amp;설정!$B$30)+COUNTIF(3주차!$AC$8:$AC$28,"* "&amp;설정!$B$30)+COUNTIF(3주차!$AO$8:$AO$28,"* "&amp;설정!$B$30)+COUNTIF(3주차!$BA$8:$BA$28,"* "&amp;설정!$B$30)+COUNTIF(3주차!$BM$8:$BM$28,"* "&amp;설정!$B$30)+COUNTIF(4주차!$E$8:$E$28,"* "&amp;설정!$B$30)+COUNTIF(4주차!$Q$8:$Q$28,"* "&amp;설정!$B$30)+COUNTIF(4주차!$AC$8:$AC$28,"* "&amp;설정!$B$30)+COUNTIF(4주차!$AO$8:$AO$28,"* "&amp;설정!$B$30)+COUNTIF(4주차!$BA$8:$BA$28,"* "&amp;설정!$B$30)+COUNTIF(4주차!$BM$8:$BM$28,"* "&amp;설정!$B$30)+COUNTIF(5주차!$E$8:$E$28,"* "&amp;설정!$B$30)+COUNTIF(5주차!$Q$8:$Q$28,"* "&amp;설정!$B$30)+COUNTIF(5주차!$AC$8:$AC$28,"* "&amp;설정!$B$30)+COUNTIF(5주차!$AO$8:$AO$28,"* "&amp;설정!$B$30)+COUNTIF(5주차!$BA$8:$BA$28,"* "&amp;설정!$B$30)+COUNTIF(5주차!$BM$8:$BM$28,"* "&amp;설정!$B$30))</f>
        <v/>
      </c>
      <c r="I9" s="64" t="str">
        <f aca="false">IF(OR($B9="",설정!$B$31=""),"",COUNTIF(1주차!$E$8:$E$28,"* "&amp;설정!$B$31)+COUNTIF(1주차!$Q$8:$Q$28,"* "&amp;설정!$B$31)+COUNTIF(1주차!$AC$8:$AC$28,"* "&amp;설정!$B$31)+COUNTIF(1주차!$AO$8:$AO$28,"* "&amp;설정!$B$31)+COUNTIF(1주차!$BA$8:$BA$28,"* "&amp;설정!$B$31)+COUNTIF(1주차!$BM$8:$BM$28,"* "&amp;설정!$B$31)+COUNTIF(2주차!$E$8:$E$28,"* "&amp;설정!$B$31)+COUNTIF(2주차!$Q$8:$Q$28,"* "&amp;설정!$B$31)+COUNTIF(2주차!$AC$8:$AC$28,"* "&amp;설정!$B$31)+COUNTIF(2주차!$AO$8:$AO$28,"* "&amp;설정!$B$31)+COUNTIF(2주차!$BA$8:$BA$28,"* "&amp;설정!$B$31)+COUNTIF(2주차!$BM$8:$BM$28,"* "&amp;설정!$B$31)+COUNTIF(3주차!$E$8:$E$28,"* "&amp;설정!$B$31)+COUNTIF(3주차!$Q$8:$Q$28,"* "&amp;설정!$B$31)+COUNTIF(3주차!$AC$8:$AC$28,"* "&amp;설정!$B$31)+COUNTIF(3주차!$AO$8:$AO$28,"* "&amp;설정!$B$31)+COUNTIF(3주차!$BA$8:$BA$28,"* "&amp;설정!$B$31)+COUNTIF(3주차!$BM$8:$BM$28,"* "&amp;설정!$B$31)+COUNTIF(4주차!$E$8:$E$28,"* "&amp;설정!$B$31)+COUNTIF(4주차!$Q$8:$Q$28,"* "&amp;설정!$B$31)+COUNTIF(4주차!$AC$8:$AC$28,"* "&amp;설정!$B$31)+COUNTIF(4주차!$AO$8:$AO$28,"* "&amp;설정!$B$31)+COUNTIF(4주차!$BA$8:$BA$28,"* "&amp;설정!$B$31)+COUNTIF(4주차!$BM$8:$BM$28,"* "&amp;설정!$B$31)+COUNTIF(5주차!$E$8:$E$28,"* "&amp;설정!$B$31)+COUNTIF(5주차!$Q$8:$Q$28,"* "&amp;설정!$B$31)+COUNTIF(5주차!$AC$8:$AC$28,"* "&amp;설정!$B$31)+COUNTIF(5주차!$AO$8:$AO$28,"* "&amp;설정!$B$31)+COUNTIF(5주차!$BA$8:$BA$28,"* "&amp;설정!$B$31)+COUNTIF(5주차!$BM$8:$BM$28,"* "&amp;설정!$B$31))</f>
        <v/>
      </c>
      <c r="J9" s="64" t="str">
        <f aca="false">IF(OR($B9="",설정!$B$32=""),"",COUNTIF(1주차!$E$8:$E$28,"* "&amp;설정!$B$32)+COUNTIF(1주차!$Q$8:$Q$28,"* "&amp;설정!$B$32)+COUNTIF(1주차!$AC$8:$AC$28,"* "&amp;설정!$B$32)+COUNTIF(1주차!$AO$8:$AO$28,"* "&amp;설정!$B$32)+COUNTIF(1주차!$BA$8:$BA$28,"* "&amp;설정!$B$32)+COUNTIF(1주차!$BM$8:$BM$28,"* "&amp;설정!$B$32)+COUNTIF(2주차!$E$8:$E$28,"* "&amp;설정!$B$32)+COUNTIF(2주차!$Q$8:$Q$28,"* "&amp;설정!$B$32)+COUNTIF(2주차!$AC$8:$AC$28,"* "&amp;설정!$B$32)+COUNTIF(2주차!$AO$8:$AO$28,"* "&amp;설정!$B$32)+COUNTIF(2주차!$BA$8:$BA$28,"* "&amp;설정!$B$32)+COUNTIF(2주차!$BM$8:$BM$28,"* "&amp;설정!$B$32)+COUNTIF(3주차!$E$8:$E$28,"* "&amp;설정!$B$32)+COUNTIF(3주차!$Q$8:$Q$28,"* "&amp;설정!$B$32)+COUNTIF(3주차!$AC$8:$AC$28,"* "&amp;설정!$B$32)+COUNTIF(3주차!$AO$8:$AO$28,"* "&amp;설정!$B$32)+COUNTIF(3주차!$BA$8:$BA$28,"* "&amp;설정!$B$32)+COUNTIF(3주차!$BM$8:$BM$28,"* "&amp;설정!$B$32)+COUNTIF(4주차!$E$8:$E$28,"* "&amp;설정!$B$32)+COUNTIF(4주차!$Q$8:$Q$28,"* "&amp;설정!$B$32)+COUNTIF(4주차!$AC$8:$AC$28,"* "&amp;설정!$B$32)+COUNTIF(4주차!$AO$8:$AO$28,"* "&amp;설정!$B$32)+COUNTIF(4주차!$BA$8:$BA$28,"* "&amp;설정!$B$32)+COUNTIF(4주차!$BM$8:$BM$28,"* "&amp;설정!$B$32)+COUNTIF(5주차!$E$8:$E$28,"* "&amp;설정!$B$32)+COUNTIF(5주차!$Q$8:$Q$28,"* "&amp;설정!$B$32)+COUNTIF(5주차!$AC$8:$AC$28,"* "&amp;설정!$B$32)+COUNTIF(5주차!$AO$8:$AO$28,"* "&amp;설정!$B$32)+COUNTIF(5주차!$BA$8:$BA$28,"* "&amp;설정!$B$32)+COUNTIF(5주차!$BM$8:$BM$28,"* "&amp;설정!$B$32))</f>
        <v/>
      </c>
      <c r="K9" s="64" t="n">
        <f aca="false">IF($B9="","",(COUNTA(1주차!$E$8:$E$28)+COUNTA(1주차!$Q$8:$Q$28)+COUNTA(1주차!$AC$8:$AC$28)+COUNTA(1주차!$AO$8:$AO$28)+COUNTA(1주차!$BA$8:$BA$28)+COUNTA(1주차!$BM$8:$BM$28)+COUNTA(2주차!$E$8:$E$28)+COUNTA(2주차!$Q$8:$Q$28)+COUNTA(2주차!$AC$8:$AC$28)+COUNTA(2주차!$AO$8:$AO$28)+COUNTA(2주차!$BA$8:$BA$28)+COUNTA(2주차!$BM$8:$BM$28)+COUNTA(3주차!$E$8:$E$28)+COUNTA(3주차!$Q$8:$Q$28)+COUNTA(3주차!$AC$8:$AC$28)+COUNTA(3주차!$AO$8:$AO$28)+COUNTA(3주차!$BA$8:$BA$28)+COUNTA(3주차!$BM$8:$BM$28)+COUNTA(4주차!$E$8:$E$28)+COUNTA(4주차!$Q$8:$Q$28)+COUNTA(4주차!$AC$8:$AC$28)+COUNTA(4주차!$AO$8:$AO$28)+COUNTA(4주차!$BA$8:$BA$28)+COUNTA(4주차!$BM$8:$BM$28)+COUNTA(5주차!$E$8:$E$28)+COUNTA(5주차!$Q$8:$Q$28)+COUNTA(5주차!$AC$8:$AC$28)+COUNTA(5주차!$AO$8:$AO$28)+COUNTA(5주차!$BA$8:$BA$28)+COUNTA(5주차!$BM$8:$BM$28))-(N(C9)+N(D9)+N(E9)+N(F9)+N(G9)+N(H9)+N(I9)+N(J9)))</f>
        <v>0</v>
      </c>
      <c r="L9" s="65" t="n">
        <f aca="false">IF($B9="","",COUNTA(1주차!$E$8:$E$28)+COUNTA(1주차!$Q$8:$Q$28)+COUNTA(1주차!$AC$8:$AC$28)+COUNTA(1주차!$AO$8:$AO$28)+COUNTA(1주차!$BA$8:$BA$28)+COUNTA(1주차!$BM$8:$BM$28)+COUNTA(2주차!$E$8:$E$28)+COUNTA(2주차!$Q$8:$Q$28)+COUNTA(2주차!$AC$8:$AC$28)+COUNTA(2주차!$AO$8:$AO$28)+COUNTA(2주차!$BA$8:$BA$28)+COUNTA(2주차!$BM$8:$BM$28)+COUNTA(3주차!$E$8:$E$28)+COUNTA(3주차!$Q$8:$Q$28)+COUNTA(3주차!$AC$8:$AC$28)+COUNTA(3주차!$AO$8:$AO$28)+COUNTA(3주차!$BA$8:$BA$28)+COUNTA(3주차!$BM$8:$BM$28)+COUNTA(4주차!$E$8:$E$28)+COUNTA(4주차!$Q$8:$Q$28)+COUNTA(4주차!$AC$8:$AC$28)+COUNTA(4주차!$AO$8:$AO$28)+COUNTA(4주차!$BA$8:$BA$28)+COUNTA(4주차!$BM$8:$BM$28)+COUNTA(5주차!$E$8:$E$28)+COUNTA(5주차!$Q$8:$Q$28)+COUNTA(5주차!$AC$8:$AC$28)+COUNTA(5주차!$AO$8:$AO$28)+COUNTA(5주차!$BA$8:$BA$28)+COUNTA(5주차!$BM$8:$BM$28))</f>
        <v>0</v>
      </c>
      <c r="M9" s="66" t="n">
        <f aca="false">IF($B9="","",N(C9)*N(설정!$D$25)+N(D9)*N(설정!$D$26)+N(E9)*N(설정!$D$27)+N(F9)*N(설정!$D$28)+N(G9)*N(설정!$D$29)+N(H9)*N(설정!$D$30)+N(I9)*N(설정!$D$31)+N(J9)*N(설정!$D$32)+N(K9)*N(설정!$C$35))</f>
        <v>0</v>
      </c>
      <c r="N9" s="67"/>
      <c r="O9" s="64" t="n">
        <f aca="false">IF($B9="","",L9-N(N9))</f>
        <v>0</v>
      </c>
      <c r="P9" s="68" t="str">
        <f aca="false">IF($B9="","",IF(N9="","EMR 건수를 적어 주세요",IF(O9=0,"맞습니다",IF(O9&gt;0,"예약표가 "&amp;O9&amp;"건 많습니다","EMR이 "&amp;-O9&amp;"건 많습니다"))))</f>
        <v>EMR 건수를 적어 주세요</v>
      </c>
    </row>
    <row r="10" customFormat="false" ht="24" hidden="false" customHeight="true" outlineLevel="0" collapsed="false">
      <c r="B10" s="63" t="str">
        <f aca="false">IF(설정!$C$12="","",설정!$C$12)</f>
        <v>백도현</v>
      </c>
      <c r="C10" s="64" t="n">
        <f aca="false">IF(OR($B10="",설정!$B$25=""),"",COUNTIF(1주차!$F$8:$F$28,"* "&amp;설정!$B$25)+COUNTIF(1주차!$R$8:$R$28,"* "&amp;설정!$B$25)+COUNTIF(1주차!$AD$8:$AD$28,"* "&amp;설정!$B$25)+COUNTIF(1주차!$AP$8:$AP$28,"* "&amp;설정!$B$25)+COUNTIF(1주차!$BB$8:$BB$28,"* "&amp;설정!$B$25)+COUNTIF(1주차!$BN$8:$BN$28,"* "&amp;설정!$B$25)+COUNTIF(2주차!$F$8:$F$28,"* "&amp;설정!$B$25)+COUNTIF(2주차!$R$8:$R$28,"* "&amp;설정!$B$25)+COUNTIF(2주차!$AD$8:$AD$28,"* "&amp;설정!$B$25)+COUNTIF(2주차!$AP$8:$AP$28,"* "&amp;설정!$B$25)+COUNTIF(2주차!$BB$8:$BB$28,"* "&amp;설정!$B$25)+COUNTIF(2주차!$BN$8:$BN$28,"* "&amp;설정!$B$25)+COUNTIF(3주차!$F$8:$F$28,"* "&amp;설정!$B$25)+COUNTIF(3주차!$R$8:$R$28,"* "&amp;설정!$B$25)+COUNTIF(3주차!$AD$8:$AD$28,"* "&amp;설정!$B$25)+COUNTIF(3주차!$AP$8:$AP$28,"* "&amp;설정!$B$25)+COUNTIF(3주차!$BB$8:$BB$28,"* "&amp;설정!$B$25)+COUNTIF(3주차!$BN$8:$BN$28,"* "&amp;설정!$B$25)+COUNTIF(4주차!$F$8:$F$28,"* "&amp;설정!$B$25)+COUNTIF(4주차!$R$8:$R$28,"* "&amp;설정!$B$25)+COUNTIF(4주차!$AD$8:$AD$28,"* "&amp;설정!$B$25)+COUNTIF(4주차!$AP$8:$AP$28,"* "&amp;설정!$B$25)+COUNTIF(4주차!$BB$8:$BB$28,"* "&amp;설정!$B$25)+COUNTIF(4주차!$BN$8:$BN$28,"* "&amp;설정!$B$25)+COUNTIF(5주차!$F$8:$F$28,"* "&amp;설정!$B$25)+COUNTIF(5주차!$R$8:$R$28,"* "&amp;설정!$B$25)+COUNTIF(5주차!$AD$8:$AD$28,"* "&amp;설정!$B$25)+COUNTIF(5주차!$AP$8:$AP$28,"* "&amp;설정!$B$25)+COUNTIF(5주차!$BB$8:$BB$28,"* "&amp;설정!$B$25)+COUNTIF(5주차!$BN$8:$BN$28,"* "&amp;설정!$B$25))</f>
        <v>0</v>
      </c>
      <c r="D10" s="64" t="n">
        <f aca="false">IF(OR($B10="",설정!$B$26=""),"",COUNTIF(1주차!$F$8:$F$28,"* "&amp;설정!$B$26)+COUNTIF(1주차!$R$8:$R$28,"* "&amp;설정!$B$26)+COUNTIF(1주차!$AD$8:$AD$28,"* "&amp;설정!$B$26)+COUNTIF(1주차!$AP$8:$AP$28,"* "&amp;설정!$B$26)+COUNTIF(1주차!$BB$8:$BB$28,"* "&amp;설정!$B$26)+COUNTIF(1주차!$BN$8:$BN$28,"* "&amp;설정!$B$26)+COUNTIF(2주차!$F$8:$F$28,"* "&amp;설정!$B$26)+COUNTIF(2주차!$R$8:$R$28,"* "&amp;설정!$B$26)+COUNTIF(2주차!$AD$8:$AD$28,"* "&amp;설정!$B$26)+COUNTIF(2주차!$AP$8:$AP$28,"* "&amp;설정!$B$26)+COUNTIF(2주차!$BB$8:$BB$28,"* "&amp;설정!$B$26)+COUNTIF(2주차!$BN$8:$BN$28,"* "&amp;설정!$B$26)+COUNTIF(3주차!$F$8:$F$28,"* "&amp;설정!$B$26)+COUNTIF(3주차!$R$8:$R$28,"* "&amp;설정!$B$26)+COUNTIF(3주차!$AD$8:$AD$28,"* "&amp;설정!$B$26)+COUNTIF(3주차!$AP$8:$AP$28,"* "&amp;설정!$B$26)+COUNTIF(3주차!$BB$8:$BB$28,"* "&amp;설정!$B$26)+COUNTIF(3주차!$BN$8:$BN$28,"* "&amp;설정!$B$26)+COUNTIF(4주차!$F$8:$F$28,"* "&amp;설정!$B$26)+COUNTIF(4주차!$R$8:$R$28,"* "&amp;설정!$B$26)+COUNTIF(4주차!$AD$8:$AD$28,"* "&amp;설정!$B$26)+COUNTIF(4주차!$AP$8:$AP$28,"* "&amp;설정!$B$26)+COUNTIF(4주차!$BB$8:$BB$28,"* "&amp;설정!$B$26)+COUNTIF(4주차!$BN$8:$BN$28,"* "&amp;설정!$B$26)+COUNTIF(5주차!$F$8:$F$28,"* "&amp;설정!$B$26)+COUNTIF(5주차!$R$8:$R$28,"* "&amp;설정!$B$26)+COUNTIF(5주차!$AD$8:$AD$28,"* "&amp;설정!$B$26)+COUNTIF(5주차!$AP$8:$AP$28,"* "&amp;설정!$B$26)+COUNTIF(5주차!$BB$8:$BB$28,"* "&amp;설정!$B$26)+COUNTIF(5주차!$BN$8:$BN$28,"* "&amp;설정!$B$26))</f>
        <v>0</v>
      </c>
      <c r="E10" s="64" t="str">
        <f aca="false">IF(OR($B10="",설정!$B$27=""),"",COUNTIF(1주차!$F$8:$F$28,"* "&amp;설정!$B$27)+COUNTIF(1주차!$R$8:$R$28,"* "&amp;설정!$B$27)+COUNTIF(1주차!$AD$8:$AD$28,"* "&amp;설정!$B$27)+COUNTIF(1주차!$AP$8:$AP$28,"* "&amp;설정!$B$27)+COUNTIF(1주차!$BB$8:$BB$28,"* "&amp;설정!$B$27)+COUNTIF(1주차!$BN$8:$BN$28,"* "&amp;설정!$B$27)+COUNTIF(2주차!$F$8:$F$28,"* "&amp;설정!$B$27)+COUNTIF(2주차!$R$8:$R$28,"* "&amp;설정!$B$27)+COUNTIF(2주차!$AD$8:$AD$28,"* "&amp;설정!$B$27)+COUNTIF(2주차!$AP$8:$AP$28,"* "&amp;설정!$B$27)+COUNTIF(2주차!$BB$8:$BB$28,"* "&amp;설정!$B$27)+COUNTIF(2주차!$BN$8:$BN$28,"* "&amp;설정!$B$27)+COUNTIF(3주차!$F$8:$F$28,"* "&amp;설정!$B$27)+COUNTIF(3주차!$R$8:$R$28,"* "&amp;설정!$B$27)+COUNTIF(3주차!$AD$8:$AD$28,"* "&amp;설정!$B$27)+COUNTIF(3주차!$AP$8:$AP$28,"* "&amp;설정!$B$27)+COUNTIF(3주차!$BB$8:$BB$28,"* "&amp;설정!$B$27)+COUNTIF(3주차!$BN$8:$BN$28,"* "&amp;설정!$B$27)+COUNTIF(4주차!$F$8:$F$28,"* "&amp;설정!$B$27)+COUNTIF(4주차!$R$8:$R$28,"* "&amp;설정!$B$27)+COUNTIF(4주차!$AD$8:$AD$28,"* "&amp;설정!$B$27)+COUNTIF(4주차!$AP$8:$AP$28,"* "&amp;설정!$B$27)+COUNTIF(4주차!$BB$8:$BB$28,"* "&amp;설정!$B$27)+COUNTIF(4주차!$BN$8:$BN$28,"* "&amp;설정!$B$27)+COUNTIF(5주차!$F$8:$F$28,"* "&amp;설정!$B$27)+COUNTIF(5주차!$R$8:$R$28,"* "&amp;설정!$B$27)+COUNTIF(5주차!$AD$8:$AD$28,"* "&amp;설정!$B$27)+COUNTIF(5주차!$AP$8:$AP$28,"* "&amp;설정!$B$27)+COUNTIF(5주차!$BB$8:$BB$28,"* "&amp;설정!$B$27)+COUNTIF(5주차!$BN$8:$BN$28,"* "&amp;설정!$B$27))</f>
        <v/>
      </c>
      <c r="F10" s="64" t="str">
        <f aca="false">IF(OR($B10="",설정!$B$28=""),"",COUNTIF(1주차!$F$8:$F$28,"* "&amp;설정!$B$28)+COUNTIF(1주차!$R$8:$R$28,"* "&amp;설정!$B$28)+COUNTIF(1주차!$AD$8:$AD$28,"* "&amp;설정!$B$28)+COUNTIF(1주차!$AP$8:$AP$28,"* "&amp;설정!$B$28)+COUNTIF(1주차!$BB$8:$BB$28,"* "&amp;설정!$B$28)+COUNTIF(1주차!$BN$8:$BN$28,"* "&amp;설정!$B$28)+COUNTIF(2주차!$F$8:$F$28,"* "&amp;설정!$B$28)+COUNTIF(2주차!$R$8:$R$28,"* "&amp;설정!$B$28)+COUNTIF(2주차!$AD$8:$AD$28,"* "&amp;설정!$B$28)+COUNTIF(2주차!$AP$8:$AP$28,"* "&amp;설정!$B$28)+COUNTIF(2주차!$BB$8:$BB$28,"* "&amp;설정!$B$28)+COUNTIF(2주차!$BN$8:$BN$28,"* "&amp;설정!$B$28)+COUNTIF(3주차!$F$8:$F$28,"* "&amp;설정!$B$28)+COUNTIF(3주차!$R$8:$R$28,"* "&amp;설정!$B$28)+COUNTIF(3주차!$AD$8:$AD$28,"* "&amp;설정!$B$28)+COUNTIF(3주차!$AP$8:$AP$28,"* "&amp;설정!$B$28)+COUNTIF(3주차!$BB$8:$BB$28,"* "&amp;설정!$B$28)+COUNTIF(3주차!$BN$8:$BN$28,"* "&amp;설정!$B$28)+COUNTIF(4주차!$F$8:$F$28,"* "&amp;설정!$B$28)+COUNTIF(4주차!$R$8:$R$28,"* "&amp;설정!$B$28)+COUNTIF(4주차!$AD$8:$AD$28,"* "&amp;설정!$B$28)+COUNTIF(4주차!$AP$8:$AP$28,"* "&amp;설정!$B$28)+COUNTIF(4주차!$BB$8:$BB$28,"* "&amp;설정!$B$28)+COUNTIF(4주차!$BN$8:$BN$28,"* "&amp;설정!$B$28)+COUNTIF(5주차!$F$8:$F$28,"* "&amp;설정!$B$28)+COUNTIF(5주차!$R$8:$R$28,"* "&amp;설정!$B$28)+COUNTIF(5주차!$AD$8:$AD$28,"* "&amp;설정!$B$28)+COUNTIF(5주차!$AP$8:$AP$28,"* "&amp;설정!$B$28)+COUNTIF(5주차!$BB$8:$BB$28,"* "&amp;설정!$B$28)+COUNTIF(5주차!$BN$8:$BN$28,"* "&amp;설정!$B$28))</f>
        <v/>
      </c>
      <c r="G10" s="64" t="str">
        <f aca="false">IF(OR($B10="",설정!$B$29=""),"",COUNTIF(1주차!$F$8:$F$28,"* "&amp;설정!$B$29)+COUNTIF(1주차!$R$8:$R$28,"* "&amp;설정!$B$29)+COUNTIF(1주차!$AD$8:$AD$28,"* "&amp;설정!$B$29)+COUNTIF(1주차!$AP$8:$AP$28,"* "&amp;설정!$B$29)+COUNTIF(1주차!$BB$8:$BB$28,"* "&amp;설정!$B$29)+COUNTIF(1주차!$BN$8:$BN$28,"* "&amp;설정!$B$29)+COUNTIF(2주차!$F$8:$F$28,"* "&amp;설정!$B$29)+COUNTIF(2주차!$R$8:$R$28,"* "&amp;설정!$B$29)+COUNTIF(2주차!$AD$8:$AD$28,"* "&amp;설정!$B$29)+COUNTIF(2주차!$AP$8:$AP$28,"* "&amp;설정!$B$29)+COUNTIF(2주차!$BB$8:$BB$28,"* "&amp;설정!$B$29)+COUNTIF(2주차!$BN$8:$BN$28,"* "&amp;설정!$B$29)+COUNTIF(3주차!$F$8:$F$28,"* "&amp;설정!$B$29)+COUNTIF(3주차!$R$8:$R$28,"* "&amp;설정!$B$29)+COUNTIF(3주차!$AD$8:$AD$28,"* "&amp;설정!$B$29)+COUNTIF(3주차!$AP$8:$AP$28,"* "&amp;설정!$B$29)+COUNTIF(3주차!$BB$8:$BB$28,"* "&amp;설정!$B$29)+COUNTIF(3주차!$BN$8:$BN$28,"* "&amp;설정!$B$29)+COUNTIF(4주차!$F$8:$F$28,"* "&amp;설정!$B$29)+COUNTIF(4주차!$R$8:$R$28,"* "&amp;설정!$B$29)+COUNTIF(4주차!$AD$8:$AD$28,"* "&amp;설정!$B$29)+COUNTIF(4주차!$AP$8:$AP$28,"* "&amp;설정!$B$29)+COUNTIF(4주차!$BB$8:$BB$28,"* "&amp;설정!$B$29)+COUNTIF(4주차!$BN$8:$BN$28,"* "&amp;설정!$B$29)+COUNTIF(5주차!$F$8:$F$28,"* "&amp;설정!$B$29)+COUNTIF(5주차!$R$8:$R$28,"* "&amp;설정!$B$29)+COUNTIF(5주차!$AD$8:$AD$28,"* "&amp;설정!$B$29)+COUNTIF(5주차!$AP$8:$AP$28,"* "&amp;설정!$B$29)+COUNTIF(5주차!$BB$8:$BB$28,"* "&amp;설정!$B$29)+COUNTIF(5주차!$BN$8:$BN$28,"* "&amp;설정!$B$29))</f>
        <v/>
      </c>
      <c r="H10" s="64" t="str">
        <f aca="false">IF(OR($B10="",설정!$B$30=""),"",COUNTIF(1주차!$F$8:$F$28,"* "&amp;설정!$B$30)+COUNTIF(1주차!$R$8:$R$28,"* "&amp;설정!$B$30)+COUNTIF(1주차!$AD$8:$AD$28,"* "&amp;설정!$B$30)+COUNTIF(1주차!$AP$8:$AP$28,"* "&amp;설정!$B$30)+COUNTIF(1주차!$BB$8:$BB$28,"* "&amp;설정!$B$30)+COUNTIF(1주차!$BN$8:$BN$28,"* "&amp;설정!$B$30)+COUNTIF(2주차!$F$8:$F$28,"* "&amp;설정!$B$30)+COUNTIF(2주차!$R$8:$R$28,"* "&amp;설정!$B$30)+COUNTIF(2주차!$AD$8:$AD$28,"* "&amp;설정!$B$30)+COUNTIF(2주차!$AP$8:$AP$28,"* "&amp;설정!$B$30)+COUNTIF(2주차!$BB$8:$BB$28,"* "&amp;설정!$B$30)+COUNTIF(2주차!$BN$8:$BN$28,"* "&amp;설정!$B$30)+COUNTIF(3주차!$F$8:$F$28,"* "&amp;설정!$B$30)+COUNTIF(3주차!$R$8:$R$28,"* "&amp;설정!$B$30)+COUNTIF(3주차!$AD$8:$AD$28,"* "&amp;설정!$B$30)+COUNTIF(3주차!$AP$8:$AP$28,"* "&amp;설정!$B$30)+COUNTIF(3주차!$BB$8:$BB$28,"* "&amp;설정!$B$30)+COUNTIF(3주차!$BN$8:$BN$28,"* "&amp;설정!$B$30)+COUNTIF(4주차!$F$8:$F$28,"* "&amp;설정!$B$30)+COUNTIF(4주차!$R$8:$R$28,"* "&amp;설정!$B$30)+COUNTIF(4주차!$AD$8:$AD$28,"* "&amp;설정!$B$30)+COUNTIF(4주차!$AP$8:$AP$28,"* "&amp;설정!$B$30)+COUNTIF(4주차!$BB$8:$BB$28,"* "&amp;설정!$B$30)+COUNTIF(4주차!$BN$8:$BN$28,"* "&amp;설정!$B$30)+COUNTIF(5주차!$F$8:$F$28,"* "&amp;설정!$B$30)+COUNTIF(5주차!$R$8:$R$28,"* "&amp;설정!$B$30)+COUNTIF(5주차!$AD$8:$AD$28,"* "&amp;설정!$B$30)+COUNTIF(5주차!$AP$8:$AP$28,"* "&amp;설정!$B$30)+COUNTIF(5주차!$BB$8:$BB$28,"* "&amp;설정!$B$30)+COUNTIF(5주차!$BN$8:$BN$28,"* "&amp;설정!$B$30))</f>
        <v/>
      </c>
      <c r="I10" s="64" t="str">
        <f aca="false">IF(OR($B10="",설정!$B$31=""),"",COUNTIF(1주차!$F$8:$F$28,"* "&amp;설정!$B$31)+COUNTIF(1주차!$R$8:$R$28,"* "&amp;설정!$B$31)+COUNTIF(1주차!$AD$8:$AD$28,"* "&amp;설정!$B$31)+COUNTIF(1주차!$AP$8:$AP$28,"* "&amp;설정!$B$31)+COUNTIF(1주차!$BB$8:$BB$28,"* "&amp;설정!$B$31)+COUNTIF(1주차!$BN$8:$BN$28,"* "&amp;설정!$B$31)+COUNTIF(2주차!$F$8:$F$28,"* "&amp;설정!$B$31)+COUNTIF(2주차!$R$8:$R$28,"* "&amp;설정!$B$31)+COUNTIF(2주차!$AD$8:$AD$28,"* "&amp;설정!$B$31)+COUNTIF(2주차!$AP$8:$AP$28,"* "&amp;설정!$B$31)+COUNTIF(2주차!$BB$8:$BB$28,"* "&amp;설정!$B$31)+COUNTIF(2주차!$BN$8:$BN$28,"* "&amp;설정!$B$31)+COUNTIF(3주차!$F$8:$F$28,"* "&amp;설정!$B$31)+COUNTIF(3주차!$R$8:$R$28,"* "&amp;설정!$B$31)+COUNTIF(3주차!$AD$8:$AD$28,"* "&amp;설정!$B$31)+COUNTIF(3주차!$AP$8:$AP$28,"* "&amp;설정!$B$31)+COUNTIF(3주차!$BB$8:$BB$28,"* "&amp;설정!$B$31)+COUNTIF(3주차!$BN$8:$BN$28,"* "&amp;설정!$B$31)+COUNTIF(4주차!$F$8:$F$28,"* "&amp;설정!$B$31)+COUNTIF(4주차!$R$8:$R$28,"* "&amp;설정!$B$31)+COUNTIF(4주차!$AD$8:$AD$28,"* "&amp;설정!$B$31)+COUNTIF(4주차!$AP$8:$AP$28,"* "&amp;설정!$B$31)+COUNTIF(4주차!$BB$8:$BB$28,"* "&amp;설정!$B$31)+COUNTIF(4주차!$BN$8:$BN$28,"* "&amp;설정!$B$31)+COUNTIF(5주차!$F$8:$F$28,"* "&amp;설정!$B$31)+COUNTIF(5주차!$R$8:$R$28,"* "&amp;설정!$B$31)+COUNTIF(5주차!$AD$8:$AD$28,"* "&amp;설정!$B$31)+COUNTIF(5주차!$AP$8:$AP$28,"* "&amp;설정!$B$31)+COUNTIF(5주차!$BB$8:$BB$28,"* "&amp;설정!$B$31)+COUNTIF(5주차!$BN$8:$BN$28,"* "&amp;설정!$B$31))</f>
        <v/>
      </c>
      <c r="J10" s="64" t="str">
        <f aca="false">IF(OR($B10="",설정!$B$32=""),"",COUNTIF(1주차!$F$8:$F$28,"* "&amp;설정!$B$32)+COUNTIF(1주차!$R$8:$R$28,"* "&amp;설정!$B$32)+COUNTIF(1주차!$AD$8:$AD$28,"* "&amp;설정!$B$32)+COUNTIF(1주차!$AP$8:$AP$28,"* "&amp;설정!$B$32)+COUNTIF(1주차!$BB$8:$BB$28,"* "&amp;설정!$B$32)+COUNTIF(1주차!$BN$8:$BN$28,"* "&amp;설정!$B$32)+COUNTIF(2주차!$F$8:$F$28,"* "&amp;설정!$B$32)+COUNTIF(2주차!$R$8:$R$28,"* "&amp;설정!$B$32)+COUNTIF(2주차!$AD$8:$AD$28,"* "&amp;설정!$B$32)+COUNTIF(2주차!$AP$8:$AP$28,"* "&amp;설정!$B$32)+COUNTIF(2주차!$BB$8:$BB$28,"* "&amp;설정!$B$32)+COUNTIF(2주차!$BN$8:$BN$28,"* "&amp;설정!$B$32)+COUNTIF(3주차!$F$8:$F$28,"* "&amp;설정!$B$32)+COUNTIF(3주차!$R$8:$R$28,"* "&amp;설정!$B$32)+COUNTIF(3주차!$AD$8:$AD$28,"* "&amp;설정!$B$32)+COUNTIF(3주차!$AP$8:$AP$28,"* "&amp;설정!$B$32)+COUNTIF(3주차!$BB$8:$BB$28,"* "&amp;설정!$B$32)+COUNTIF(3주차!$BN$8:$BN$28,"* "&amp;설정!$B$32)+COUNTIF(4주차!$F$8:$F$28,"* "&amp;설정!$B$32)+COUNTIF(4주차!$R$8:$R$28,"* "&amp;설정!$B$32)+COUNTIF(4주차!$AD$8:$AD$28,"* "&amp;설정!$B$32)+COUNTIF(4주차!$AP$8:$AP$28,"* "&amp;설정!$B$32)+COUNTIF(4주차!$BB$8:$BB$28,"* "&amp;설정!$B$32)+COUNTIF(4주차!$BN$8:$BN$28,"* "&amp;설정!$B$32)+COUNTIF(5주차!$F$8:$F$28,"* "&amp;설정!$B$32)+COUNTIF(5주차!$R$8:$R$28,"* "&amp;설정!$B$32)+COUNTIF(5주차!$AD$8:$AD$28,"* "&amp;설정!$B$32)+COUNTIF(5주차!$AP$8:$AP$28,"* "&amp;설정!$B$32)+COUNTIF(5주차!$BB$8:$BB$28,"* "&amp;설정!$B$32)+COUNTIF(5주차!$BN$8:$BN$28,"* "&amp;설정!$B$32))</f>
        <v/>
      </c>
      <c r="K10" s="64" t="n">
        <f aca="false">IF($B10="","",(COUNTA(1주차!$F$8:$F$28)+COUNTA(1주차!$R$8:$R$28)+COUNTA(1주차!$AD$8:$AD$28)+COUNTA(1주차!$AP$8:$AP$28)+COUNTA(1주차!$BB$8:$BB$28)+COUNTA(1주차!$BN$8:$BN$28)+COUNTA(2주차!$F$8:$F$28)+COUNTA(2주차!$R$8:$R$28)+COUNTA(2주차!$AD$8:$AD$28)+COUNTA(2주차!$AP$8:$AP$28)+COUNTA(2주차!$BB$8:$BB$28)+COUNTA(2주차!$BN$8:$BN$28)+COUNTA(3주차!$F$8:$F$28)+COUNTA(3주차!$R$8:$R$28)+COUNTA(3주차!$AD$8:$AD$28)+COUNTA(3주차!$AP$8:$AP$28)+COUNTA(3주차!$BB$8:$BB$28)+COUNTA(3주차!$BN$8:$BN$28)+COUNTA(4주차!$F$8:$F$28)+COUNTA(4주차!$R$8:$R$28)+COUNTA(4주차!$AD$8:$AD$28)+COUNTA(4주차!$AP$8:$AP$28)+COUNTA(4주차!$BB$8:$BB$28)+COUNTA(4주차!$BN$8:$BN$28)+COUNTA(5주차!$F$8:$F$28)+COUNTA(5주차!$R$8:$R$28)+COUNTA(5주차!$AD$8:$AD$28)+COUNTA(5주차!$AP$8:$AP$28)+COUNTA(5주차!$BB$8:$BB$28)+COUNTA(5주차!$BN$8:$BN$28))-(N(C10)+N(D10)+N(E10)+N(F10)+N(G10)+N(H10)+N(I10)+N(J10)))</f>
        <v>0</v>
      </c>
      <c r="L10" s="65" t="n">
        <f aca="false">IF($B10="","",COUNTA(1주차!$F$8:$F$28)+COUNTA(1주차!$R$8:$R$28)+COUNTA(1주차!$AD$8:$AD$28)+COUNTA(1주차!$AP$8:$AP$28)+COUNTA(1주차!$BB$8:$BB$28)+COUNTA(1주차!$BN$8:$BN$28)+COUNTA(2주차!$F$8:$F$28)+COUNTA(2주차!$R$8:$R$28)+COUNTA(2주차!$AD$8:$AD$28)+COUNTA(2주차!$AP$8:$AP$28)+COUNTA(2주차!$BB$8:$BB$28)+COUNTA(2주차!$BN$8:$BN$28)+COUNTA(3주차!$F$8:$F$28)+COUNTA(3주차!$R$8:$R$28)+COUNTA(3주차!$AD$8:$AD$28)+COUNTA(3주차!$AP$8:$AP$28)+COUNTA(3주차!$BB$8:$BB$28)+COUNTA(3주차!$BN$8:$BN$28)+COUNTA(4주차!$F$8:$F$28)+COUNTA(4주차!$R$8:$R$28)+COUNTA(4주차!$AD$8:$AD$28)+COUNTA(4주차!$AP$8:$AP$28)+COUNTA(4주차!$BB$8:$BB$28)+COUNTA(4주차!$BN$8:$BN$28)+COUNTA(5주차!$F$8:$F$28)+COUNTA(5주차!$R$8:$R$28)+COUNTA(5주차!$AD$8:$AD$28)+COUNTA(5주차!$AP$8:$AP$28)+COUNTA(5주차!$BB$8:$BB$28)+COUNTA(5주차!$BN$8:$BN$28))</f>
        <v>0</v>
      </c>
      <c r="M10" s="66" t="n">
        <f aca="false">IF($B10="","",N(C10)*N(설정!$D$25)+N(D10)*N(설정!$D$26)+N(E10)*N(설정!$D$27)+N(F10)*N(설정!$D$28)+N(G10)*N(설정!$D$29)+N(H10)*N(설정!$D$30)+N(I10)*N(설정!$D$31)+N(J10)*N(설정!$D$32)+N(K10)*N(설정!$C$35))</f>
        <v>0</v>
      </c>
      <c r="N10" s="67"/>
      <c r="O10" s="64" t="n">
        <f aca="false">IF($B10="","",L10-N(N10))</f>
        <v>0</v>
      </c>
      <c r="P10" s="68" t="str">
        <f aca="false">IF($B10="","",IF(N10="","EMR 건수를 적어 주세요",IF(O10=0,"맞습니다",IF(O10&gt;0,"예약표가 "&amp;O10&amp;"건 많습니다","EMR이 "&amp;-O10&amp;"건 많습니다"))))</f>
        <v>EMR 건수를 적어 주세요</v>
      </c>
    </row>
    <row r="11" customFormat="false" ht="24" hidden="false" customHeight="true" outlineLevel="0" collapsed="false">
      <c r="B11" s="63" t="str">
        <f aca="false">IF(설정!$C$13="","",설정!$C$13)</f>
        <v>민서후</v>
      </c>
      <c r="C11" s="64" t="n">
        <f aca="false">IF(OR($B11="",설정!$B$25=""),"",COUNTIF(1주차!$G$8:$G$28,"* "&amp;설정!$B$25)+COUNTIF(1주차!$S$8:$S$28,"* "&amp;설정!$B$25)+COUNTIF(1주차!$AE$8:$AE$28,"* "&amp;설정!$B$25)+COUNTIF(1주차!$AQ$8:$AQ$28,"* "&amp;설정!$B$25)+COUNTIF(1주차!$BC$8:$BC$28,"* "&amp;설정!$B$25)+COUNTIF(1주차!$BO$8:$BO$28,"* "&amp;설정!$B$25)+COUNTIF(2주차!$G$8:$G$28,"* "&amp;설정!$B$25)+COUNTIF(2주차!$S$8:$S$28,"* "&amp;설정!$B$25)+COUNTIF(2주차!$AE$8:$AE$28,"* "&amp;설정!$B$25)+COUNTIF(2주차!$AQ$8:$AQ$28,"* "&amp;설정!$B$25)+COUNTIF(2주차!$BC$8:$BC$28,"* "&amp;설정!$B$25)+COUNTIF(2주차!$BO$8:$BO$28,"* "&amp;설정!$B$25)+COUNTIF(3주차!$G$8:$G$28,"* "&amp;설정!$B$25)+COUNTIF(3주차!$S$8:$S$28,"* "&amp;설정!$B$25)+COUNTIF(3주차!$AE$8:$AE$28,"* "&amp;설정!$B$25)+COUNTIF(3주차!$AQ$8:$AQ$28,"* "&amp;설정!$B$25)+COUNTIF(3주차!$BC$8:$BC$28,"* "&amp;설정!$B$25)+COUNTIF(3주차!$BO$8:$BO$28,"* "&amp;설정!$B$25)+COUNTIF(4주차!$G$8:$G$28,"* "&amp;설정!$B$25)+COUNTIF(4주차!$S$8:$S$28,"* "&amp;설정!$B$25)+COUNTIF(4주차!$AE$8:$AE$28,"* "&amp;설정!$B$25)+COUNTIF(4주차!$AQ$8:$AQ$28,"* "&amp;설정!$B$25)+COUNTIF(4주차!$BC$8:$BC$28,"* "&amp;설정!$B$25)+COUNTIF(4주차!$BO$8:$BO$28,"* "&amp;설정!$B$25)+COUNTIF(5주차!$G$8:$G$28,"* "&amp;설정!$B$25)+COUNTIF(5주차!$S$8:$S$28,"* "&amp;설정!$B$25)+COUNTIF(5주차!$AE$8:$AE$28,"* "&amp;설정!$B$25)+COUNTIF(5주차!$AQ$8:$AQ$28,"* "&amp;설정!$B$25)+COUNTIF(5주차!$BC$8:$BC$28,"* "&amp;설정!$B$25)+COUNTIF(5주차!$BO$8:$BO$28,"* "&amp;설정!$B$25))</f>
        <v>0</v>
      </c>
      <c r="D11" s="64" t="n">
        <f aca="false">IF(OR($B11="",설정!$B$26=""),"",COUNTIF(1주차!$G$8:$G$28,"* "&amp;설정!$B$26)+COUNTIF(1주차!$S$8:$S$28,"* "&amp;설정!$B$26)+COUNTIF(1주차!$AE$8:$AE$28,"* "&amp;설정!$B$26)+COUNTIF(1주차!$AQ$8:$AQ$28,"* "&amp;설정!$B$26)+COUNTIF(1주차!$BC$8:$BC$28,"* "&amp;설정!$B$26)+COUNTIF(1주차!$BO$8:$BO$28,"* "&amp;설정!$B$26)+COUNTIF(2주차!$G$8:$G$28,"* "&amp;설정!$B$26)+COUNTIF(2주차!$S$8:$S$28,"* "&amp;설정!$B$26)+COUNTIF(2주차!$AE$8:$AE$28,"* "&amp;설정!$B$26)+COUNTIF(2주차!$AQ$8:$AQ$28,"* "&amp;설정!$B$26)+COUNTIF(2주차!$BC$8:$BC$28,"* "&amp;설정!$B$26)+COUNTIF(2주차!$BO$8:$BO$28,"* "&amp;설정!$B$26)+COUNTIF(3주차!$G$8:$G$28,"* "&amp;설정!$B$26)+COUNTIF(3주차!$S$8:$S$28,"* "&amp;설정!$B$26)+COUNTIF(3주차!$AE$8:$AE$28,"* "&amp;설정!$B$26)+COUNTIF(3주차!$AQ$8:$AQ$28,"* "&amp;설정!$B$26)+COUNTIF(3주차!$BC$8:$BC$28,"* "&amp;설정!$B$26)+COUNTIF(3주차!$BO$8:$BO$28,"* "&amp;설정!$B$26)+COUNTIF(4주차!$G$8:$G$28,"* "&amp;설정!$B$26)+COUNTIF(4주차!$S$8:$S$28,"* "&amp;설정!$B$26)+COUNTIF(4주차!$AE$8:$AE$28,"* "&amp;설정!$B$26)+COUNTIF(4주차!$AQ$8:$AQ$28,"* "&amp;설정!$B$26)+COUNTIF(4주차!$BC$8:$BC$28,"* "&amp;설정!$B$26)+COUNTIF(4주차!$BO$8:$BO$28,"* "&amp;설정!$B$26)+COUNTIF(5주차!$G$8:$G$28,"* "&amp;설정!$B$26)+COUNTIF(5주차!$S$8:$S$28,"* "&amp;설정!$B$26)+COUNTIF(5주차!$AE$8:$AE$28,"* "&amp;설정!$B$26)+COUNTIF(5주차!$AQ$8:$AQ$28,"* "&amp;설정!$B$26)+COUNTIF(5주차!$BC$8:$BC$28,"* "&amp;설정!$B$26)+COUNTIF(5주차!$BO$8:$BO$28,"* "&amp;설정!$B$26))</f>
        <v>0</v>
      </c>
      <c r="E11" s="64" t="str">
        <f aca="false">IF(OR($B11="",설정!$B$27=""),"",COUNTIF(1주차!$G$8:$G$28,"* "&amp;설정!$B$27)+COUNTIF(1주차!$S$8:$S$28,"* "&amp;설정!$B$27)+COUNTIF(1주차!$AE$8:$AE$28,"* "&amp;설정!$B$27)+COUNTIF(1주차!$AQ$8:$AQ$28,"* "&amp;설정!$B$27)+COUNTIF(1주차!$BC$8:$BC$28,"* "&amp;설정!$B$27)+COUNTIF(1주차!$BO$8:$BO$28,"* "&amp;설정!$B$27)+COUNTIF(2주차!$G$8:$G$28,"* "&amp;설정!$B$27)+COUNTIF(2주차!$S$8:$S$28,"* "&amp;설정!$B$27)+COUNTIF(2주차!$AE$8:$AE$28,"* "&amp;설정!$B$27)+COUNTIF(2주차!$AQ$8:$AQ$28,"* "&amp;설정!$B$27)+COUNTIF(2주차!$BC$8:$BC$28,"* "&amp;설정!$B$27)+COUNTIF(2주차!$BO$8:$BO$28,"* "&amp;설정!$B$27)+COUNTIF(3주차!$G$8:$G$28,"* "&amp;설정!$B$27)+COUNTIF(3주차!$S$8:$S$28,"* "&amp;설정!$B$27)+COUNTIF(3주차!$AE$8:$AE$28,"* "&amp;설정!$B$27)+COUNTIF(3주차!$AQ$8:$AQ$28,"* "&amp;설정!$B$27)+COUNTIF(3주차!$BC$8:$BC$28,"* "&amp;설정!$B$27)+COUNTIF(3주차!$BO$8:$BO$28,"* "&amp;설정!$B$27)+COUNTIF(4주차!$G$8:$G$28,"* "&amp;설정!$B$27)+COUNTIF(4주차!$S$8:$S$28,"* "&amp;설정!$B$27)+COUNTIF(4주차!$AE$8:$AE$28,"* "&amp;설정!$B$27)+COUNTIF(4주차!$AQ$8:$AQ$28,"* "&amp;설정!$B$27)+COUNTIF(4주차!$BC$8:$BC$28,"* "&amp;설정!$B$27)+COUNTIF(4주차!$BO$8:$BO$28,"* "&amp;설정!$B$27)+COUNTIF(5주차!$G$8:$G$28,"* "&amp;설정!$B$27)+COUNTIF(5주차!$S$8:$S$28,"* "&amp;설정!$B$27)+COUNTIF(5주차!$AE$8:$AE$28,"* "&amp;설정!$B$27)+COUNTIF(5주차!$AQ$8:$AQ$28,"* "&amp;설정!$B$27)+COUNTIF(5주차!$BC$8:$BC$28,"* "&amp;설정!$B$27)+COUNTIF(5주차!$BO$8:$BO$28,"* "&amp;설정!$B$27))</f>
        <v/>
      </c>
      <c r="F11" s="64" t="str">
        <f aca="false">IF(OR($B11="",설정!$B$28=""),"",COUNTIF(1주차!$G$8:$G$28,"* "&amp;설정!$B$28)+COUNTIF(1주차!$S$8:$S$28,"* "&amp;설정!$B$28)+COUNTIF(1주차!$AE$8:$AE$28,"* "&amp;설정!$B$28)+COUNTIF(1주차!$AQ$8:$AQ$28,"* "&amp;설정!$B$28)+COUNTIF(1주차!$BC$8:$BC$28,"* "&amp;설정!$B$28)+COUNTIF(1주차!$BO$8:$BO$28,"* "&amp;설정!$B$28)+COUNTIF(2주차!$G$8:$G$28,"* "&amp;설정!$B$28)+COUNTIF(2주차!$S$8:$S$28,"* "&amp;설정!$B$28)+COUNTIF(2주차!$AE$8:$AE$28,"* "&amp;설정!$B$28)+COUNTIF(2주차!$AQ$8:$AQ$28,"* "&amp;설정!$B$28)+COUNTIF(2주차!$BC$8:$BC$28,"* "&amp;설정!$B$28)+COUNTIF(2주차!$BO$8:$BO$28,"* "&amp;설정!$B$28)+COUNTIF(3주차!$G$8:$G$28,"* "&amp;설정!$B$28)+COUNTIF(3주차!$S$8:$S$28,"* "&amp;설정!$B$28)+COUNTIF(3주차!$AE$8:$AE$28,"* "&amp;설정!$B$28)+COUNTIF(3주차!$AQ$8:$AQ$28,"* "&amp;설정!$B$28)+COUNTIF(3주차!$BC$8:$BC$28,"* "&amp;설정!$B$28)+COUNTIF(3주차!$BO$8:$BO$28,"* "&amp;설정!$B$28)+COUNTIF(4주차!$G$8:$G$28,"* "&amp;설정!$B$28)+COUNTIF(4주차!$S$8:$S$28,"* "&amp;설정!$B$28)+COUNTIF(4주차!$AE$8:$AE$28,"* "&amp;설정!$B$28)+COUNTIF(4주차!$AQ$8:$AQ$28,"* "&amp;설정!$B$28)+COUNTIF(4주차!$BC$8:$BC$28,"* "&amp;설정!$B$28)+COUNTIF(4주차!$BO$8:$BO$28,"* "&amp;설정!$B$28)+COUNTIF(5주차!$G$8:$G$28,"* "&amp;설정!$B$28)+COUNTIF(5주차!$S$8:$S$28,"* "&amp;설정!$B$28)+COUNTIF(5주차!$AE$8:$AE$28,"* "&amp;설정!$B$28)+COUNTIF(5주차!$AQ$8:$AQ$28,"* "&amp;설정!$B$28)+COUNTIF(5주차!$BC$8:$BC$28,"* "&amp;설정!$B$28)+COUNTIF(5주차!$BO$8:$BO$28,"* "&amp;설정!$B$28))</f>
        <v/>
      </c>
      <c r="G11" s="64" t="str">
        <f aca="false">IF(OR($B11="",설정!$B$29=""),"",COUNTIF(1주차!$G$8:$G$28,"* "&amp;설정!$B$29)+COUNTIF(1주차!$S$8:$S$28,"* "&amp;설정!$B$29)+COUNTIF(1주차!$AE$8:$AE$28,"* "&amp;설정!$B$29)+COUNTIF(1주차!$AQ$8:$AQ$28,"* "&amp;설정!$B$29)+COUNTIF(1주차!$BC$8:$BC$28,"* "&amp;설정!$B$29)+COUNTIF(1주차!$BO$8:$BO$28,"* "&amp;설정!$B$29)+COUNTIF(2주차!$G$8:$G$28,"* "&amp;설정!$B$29)+COUNTIF(2주차!$S$8:$S$28,"* "&amp;설정!$B$29)+COUNTIF(2주차!$AE$8:$AE$28,"* "&amp;설정!$B$29)+COUNTIF(2주차!$AQ$8:$AQ$28,"* "&amp;설정!$B$29)+COUNTIF(2주차!$BC$8:$BC$28,"* "&amp;설정!$B$29)+COUNTIF(2주차!$BO$8:$BO$28,"* "&amp;설정!$B$29)+COUNTIF(3주차!$G$8:$G$28,"* "&amp;설정!$B$29)+COUNTIF(3주차!$S$8:$S$28,"* "&amp;설정!$B$29)+COUNTIF(3주차!$AE$8:$AE$28,"* "&amp;설정!$B$29)+COUNTIF(3주차!$AQ$8:$AQ$28,"* "&amp;설정!$B$29)+COUNTIF(3주차!$BC$8:$BC$28,"* "&amp;설정!$B$29)+COUNTIF(3주차!$BO$8:$BO$28,"* "&amp;설정!$B$29)+COUNTIF(4주차!$G$8:$G$28,"* "&amp;설정!$B$29)+COUNTIF(4주차!$S$8:$S$28,"* "&amp;설정!$B$29)+COUNTIF(4주차!$AE$8:$AE$28,"* "&amp;설정!$B$29)+COUNTIF(4주차!$AQ$8:$AQ$28,"* "&amp;설정!$B$29)+COUNTIF(4주차!$BC$8:$BC$28,"* "&amp;설정!$B$29)+COUNTIF(4주차!$BO$8:$BO$28,"* "&amp;설정!$B$29)+COUNTIF(5주차!$G$8:$G$28,"* "&amp;설정!$B$29)+COUNTIF(5주차!$S$8:$S$28,"* "&amp;설정!$B$29)+COUNTIF(5주차!$AE$8:$AE$28,"* "&amp;설정!$B$29)+COUNTIF(5주차!$AQ$8:$AQ$28,"* "&amp;설정!$B$29)+COUNTIF(5주차!$BC$8:$BC$28,"* "&amp;설정!$B$29)+COUNTIF(5주차!$BO$8:$BO$28,"* "&amp;설정!$B$29))</f>
        <v/>
      </c>
      <c r="H11" s="64" t="str">
        <f aca="false">IF(OR($B11="",설정!$B$30=""),"",COUNTIF(1주차!$G$8:$G$28,"* "&amp;설정!$B$30)+COUNTIF(1주차!$S$8:$S$28,"* "&amp;설정!$B$30)+COUNTIF(1주차!$AE$8:$AE$28,"* "&amp;설정!$B$30)+COUNTIF(1주차!$AQ$8:$AQ$28,"* "&amp;설정!$B$30)+COUNTIF(1주차!$BC$8:$BC$28,"* "&amp;설정!$B$30)+COUNTIF(1주차!$BO$8:$BO$28,"* "&amp;설정!$B$30)+COUNTIF(2주차!$G$8:$G$28,"* "&amp;설정!$B$30)+COUNTIF(2주차!$S$8:$S$28,"* "&amp;설정!$B$30)+COUNTIF(2주차!$AE$8:$AE$28,"* "&amp;설정!$B$30)+COUNTIF(2주차!$AQ$8:$AQ$28,"* "&amp;설정!$B$30)+COUNTIF(2주차!$BC$8:$BC$28,"* "&amp;설정!$B$30)+COUNTIF(2주차!$BO$8:$BO$28,"* "&amp;설정!$B$30)+COUNTIF(3주차!$G$8:$G$28,"* "&amp;설정!$B$30)+COUNTIF(3주차!$S$8:$S$28,"* "&amp;설정!$B$30)+COUNTIF(3주차!$AE$8:$AE$28,"* "&amp;설정!$B$30)+COUNTIF(3주차!$AQ$8:$AQ$28,"* "&amp;설정!$B$30)+COUNTIF(3주차!$BC$8:$BC$28,"* "&amp;설정!$B$30)+COUNTIF(3주차!$BO$8:$BO$28,"* "&amp;설정!$B$30)+COUNTIF(4주차!$G$8:$G$28,"* "&amp;설정!$B$30)+COUNTIF(4주차!$S$8:$S$28,"* "&amp;설정!$B$30)+COUNTIF(4주차!$AE$8:$AE$28,"* "&amp;설정!$B$30)+COUNTIF(4주차!$AQ$8:$AQ$28,"* "&amp;설정!$B$30)+COUNTIF(4주차!$BC$8:$BC$28,"* "&amp;설정!$B$30)+COUNTIF(4주차!$BO$8:$BO$28,"* "&amp;설정!$B$30)+COUNTIF(5주차!$G$8:$G$28,"* "&amp;설정!$B$30)+COUNTIF(5주차!$S$8:$S$28,"* "&amp;설정!$B$30)+COUNTIF(5주차!$AE$8:$AE$28,"* "&amp;설정!$B$30)+COUNTIF(5주차!$AQ$8:$AQ$28,"* "&amp;설정!$B$30)+COUNTIF(5주차!$BC$8:$BC$28,"* "&amp;설정!$B$30)+COUNTIF(5주차!$BO$8:$BO$28,"* "&amp;설정!$B$30))</f>
        <v/>
      </c>
      <c r="I11" s="64" t="str">
        <f aca="false">IF(OR($B11="",설정!$B$31=""),"",COUNTIF(1주차!$G$8:$G$28,"* "&amp;설정!$B$31)+COUNTIF(1주차!$S$8:$S$28,"* "&amp;설정!$B$31)+COUNTIF(1주차!$AE$8:$AE$28,"* "&amp;설정!$B$31)+COUNTIF(1주차!$AQ$8:$AQ$28,"* "&amp;설정!$B$31)+COUNTIF(1주차!$BC$8:$BC$28,"* "&amp;설정!$B$31)+COUNTIF(1주차!$BO$8:$BO$28,"* "&amp;설정!$B$31)+COUNTIF(2주차!$G$8:$G$28,"* "&amp;설정!$B$31)+COUNTIF(2주차!$S$8:$S$28,"* "&amp;설정!$B$31)+COUNTIF(2주차!$AE$8:$AE$28,"* "&amp;설정!$B$31)+COUNTIF(2주차!$AQ$8:$AQ$28,"* "&amp;설정!$B$31)+COUNTIF(2주차!$BC$8:$BC$28,"* "&amp;설정!$B$31)+COUNTIF(2주차!$BO$8:$BO$28,"* "&amp;설정!$B$31)+COUNTIF(3주차!$G$8:$G$28,"* "&amp;설정!$B$31)+COUNTIF(3주차!$S$8:$S$28,"* "&amp;설정!$B$31)+COUNTIF(3주차!$AE$8:$AE$28,"* "&amp;설정!$B$31)+COUNTIF(3주차!$AQ$8:$AQ$28,"* "&amp;설정!$B$31)+COUNTIF(3주차!$BC$8:$BC$28,"* "&amp;설정!$B$31)+COUNTIF(3주차!$BO$8:$BO$28,"* "&amp;설정!$B$31)+COUNTIF(4주차!$G$8:$G$28,"* "&amp;설정!$B$31)+COUNTIF(4주차!$S$8:$S$28,"* "&amp;설정!$B$31)+COUNTIF(4주차!$AE$8:$AE$28,"* "&amp;설정!$B$31)+COUNTIF(4주차!$AQ$8:$AQ$28,"* "&amp;설정!$B$31)+COUNTIF(4주차!$BC$8:$BC$28,"* "&amp;설정!$B$31)+COUNTIF(4주차!$BO$8:$BO$28,"* "&amp;설정!$B$31)+COUNTIF(5주차!$G$8:$G$28,"* "&amp;설정!$B$31)+COUNTIF(5주차!$S$8:$S$28,"* "&amp;설정!$B$31)+COUNTIF(5주차!$AE$8:$AE$28,"* "&amp;설정!$B$31)+COUNTIF(5주차!$AQ$8:$AQ$28,"* "&amp;설정!$B$31)+COUNTIF(5주차!$BC$8:$BC$28,"* "&amp;설정!$B$31)+COUNTIF(5주차!$BO$8:$BO$28,"* "&amp;설정!$B$31))</f>
        <v/>
      </c>
      <c r="J11" s="64" t="str">
        <f aca="false">IF(OR($B11="",설정!$B$32=""),"",COUNTIF(1주차!$G$8:$G$28,"* "&amp;설정!$B$32)+COUNTIF(1주차!$S$8:$S$28,"* "&amp;설정!$B$32)+COUNTIF(1주차!$AE$8:$AE$28,"* "&amp;설정!$B$32)+COUNTIF(1주차!$AQ$8:$AQ$28,"* "&amp;설정!$B$32)+COUNTIF(1주차!$BC$8:$BC$28,"* "&amp;설정!$B$32)+COUNTIF(1주차!$BO$8:$BO$28,"* "&amp;설정!$B$32)+COUNTIF(2주차!$G$8:$G$28,"* "&amp;설정!$B$32)+COUNTIF(2주차!$S$8:$S$28,"* "&amp;설정!$B$32)+COUNTIF(2주차!$AE$8:$AE$28,"* "&amp;설정!$B$32)+COUNTIF(2주차!$AQ$8:$AQ$28,"* "&amp;설정!$B$32)+COUNTIF(2주차!$BC$8:$BC$28,"* "&amp;설정!$B$32)+COUNTIF(2주차!$BO$8:$BO$28,"* "&amp;설정!$B$32)+COUNTIF(3주차!$G$8:$G$28,"* "&amp;설정!$B$32)+COUNTIF(3주차!$S$8:$S$28,"* "&amp;설정!$B$32)+COUNTIF(3주차!$AE$8:$AE$28,"* "&amp;설정!$B$32)+COUNTIF(3주차!$AQ$8:$AQ$28,"* "&amp;설정!$B$32)+COUNTIF(3주차!$BC$8:$BC$28,"* "&amp;설정!$B$32)+COUNTIF(3주차!$BO$8:$BO$28,"* "&amp;설정!$B$32)+COUNTIF(4주차!$G$8:$G$28,"* "&amp;설정!$B$32)+COUNTIF(4주차!$S$8:$S$28,"* "&amp;설정!$B$32)+COUNTIF(4주차!$AE$8:$AE$28,"* "&amp;설정!$B$32)+COUNTIF(4주차!$AQ$8:$AQ$28,"* "&amp;설정!$B$32)+COUNTIF(4주차!$BC$8:$BC$28,"* "&amp;설정!$B$32)+COUNTIF(4주차!$BO$8:$BO$28,"* "&amp;설정!$B$32)+COUNTIF(5주차!$G$8:$G$28,"* "&amp;설정!$B$32)+COUNTIF(5주차!$S$8:$S$28,"* "&amp;설정!$B$32)+COUNTIF(5주차!$AE$8:$AE$28,"* "&amp;설정!$B$32)+COUNTIF(5주차!$AQ$8:$AQ$28,"* "&amp;설정!$B$32)+COUNTIF(5주차!$BC$8:$BC$28,"* "&amp;설정!$B$32)+COUNTIF(5주차!$BO$8:$BO$28,"* "&amp;설정!$B$32))</f>
        <v/>
      </c>
      <c r="K11" s="64" t="n">
        <f aca="false">IF($B11="","",(COUNTA(1주차!$G$8:$G$28)+COUNTA(1주차!$S$8:$S$28)+COUNTA(1주차!$AE$8:$AE$28)+COUNTA(1주차!$AQ$8:$AQ$28)+COUNTA(1주차!$BC$8:$BC$28)+COUNTA(1주차!$BO$8:$BO$28)+COUNTA(2주차!$G$8:$G$28)+COUNTA(2주차!$S$8:$S$28)+COUNTA(2주차!$AE$8:$AE$28)+COUNTA(2주차!$AQ$8:$AQ$28)+COUNTA(2주차!$BC$8:$BC$28)+COUNTA(2주차!$BO$8:$BO$28)+COUNTA(3주차!$G$8:$G$28)+COUNTA(3주차!$S$8:$S$28)+COUNTA(3주차!$AE$8:$AE$28)+COUNTA(3주차!$AQ$8:$AQ$28)+COUNTA(3주차!$BC$8:$BC$28)+COUNTA(3주차!$BO$8:$BO$28)+COUNTA(4주차!$G$8:$G$28)+COUNTA(4주차!$S$8:$S$28)+COUNTA(4주차!$AE$8:$AE$28)+COUNTA(4주차!$AQ$8:$AQ$28)+COUNTA(4주차!$BC$8:$BC$28)+COUNTA(4주차!$BO$8:$BO$28)+COUNTA(5주차!$G$8:$G$28)+COUNTA(5주차!$S$8:$S$28)+COUNTA(5주차!$AE$8:$AE$28)+COUNTA(5주차!$AQ$8:$AQ$28)+COUNTA(5주차!$BC$8:$BC$28)+COUNTA(5주차!$BO$8:$BO$28))-(N(C11)+N(D11)+N(E11)+N(F11)+N(G11)+N(H11)+N(I11)+N(J11)))</f>
        <v>0</v>
      </c>
      <c r="L11" s="65" t="n">
        <f aca="false">IF($B11="","",COUNTA(1주차!$G$8:$G$28)+COUNTA(1주차!$S$8:$S$28)+COUNTA(1주차!$AE$8:$AE$28)+COUNTA(1주차!$AQ$8:$AQ$28)+COUNTA(1주차!$BC$8:$BC$28)+COUNTA(1주차!$BO$8:$BO$28)+COUNTA(2주차!$G$8:$G$28)+COUNTA(2주차!$S$8:$S$28)+COUNTA(2주차!$AE$8:$AE$28)+COUNTA(2주차!$AQ$8:$AQ$28)+COUNTA(2주차!$BC$8:$BC$28)+COUNTA(2주차!$BO$8:$BO$28)+COUNTA(3주차!$G$8:$G$28)+COUNTA(3주차!$S$8:$S$28)+COUNTA(3주차!$AE$8:$AE$28)+COUNTA(3주차!$AQ$8:$AQ$28)+COUNTA(3주차!$BC$8:$BC$28)+COUNTA(3주차!$BO$8:$BO$28)+COUNTA(4주차!$G$8:$G$28)+COUNTA(4주차!$S$8:$S$28)+COUNTA(4주차!$AE$8:$AE$28)+COUNTA(4주차!$AQ$8:$AQ$28)+COUNTA(4주차!$BC$8:$BC$28)+COUNTA(4주차!$BO$8:$BO$28)+COUNTA(5주차!$G$8:$G$28)+COUNTA(5주차!$S$8:$S$28)+COUNTA(5주차!$AE$8:$AE$28)+COUNTA(5주차!$AQ$8:$AQ$28)+COUNTA(5주차!$BC$8:$BC$28)+COUNTA(5주차!$BO$8:$BO$28))</f>
        <v>0</v>
      </c>
      <c r="M11" s="66" t="n">
        <f aca="false">IF($B11="","",N(C11)*N(설정!$D$25)+N(D11)*N(설정!$D$26)+N(E11)*N(설정!$D$27)+N(F11)*N(설정!$D$28)+N(G11)*N(설정!$D$29)+N(H11)*N(설정!$D$30)+N(I11)*N(설정!$D$31)+N(J11)*N(설정!$D$32)+N(K11)*N(설정!$C$35))</f>
        <v>0</v>
      </c>
      <c r="N11" s="67"/>
      <c r="O11" s="64" t="n">
        <f aca="false">IF($B11="","",L11-N(N11))</f>
        <v>0</v>
      </c>
      <c r="P11" s="68" t="str">
        <f aca="false">IF($B11="","",IF(N11="","EMR 건수를 적어 주세요",IF(O11=0,"맞습니다",IF(O11&gt;0,"예약표가 "&amp;O11&amp;"건 많습니다","EMR이 "&amp;-O11&amp;"건 많습니다"))))</f>
        <v>EMR 건수를 적어 주세요</v>
      </c>
    </row>
    <row r="12" customFormat="false" ht="24" hidden="false" customHeight="true" outlineLevel="0" collapsed="false">
      <c r="B12" s="63" t="str">
        <f aca="false">IF(설정!$C$14="","",설정!$C$14)</f>
        <v/>
      </c>
      <c r="C12" s="64" t="str">
        <f aca="false">IF(OR($B12="",설정!$B$25=""),"",COUNTIF(1주차!$H$8:$H$28,"* "&amp;설정!$B$25)+COUNTIF(1주차!$T$8:$T$28,"* "&amp;설정!$B$25)+COUNTIF(1주차!$AF$8:$AF$28,"* "&amp;설정!$B$25)+COUNTIF(1주차!$AR$8:$AR$28,"* "&amp;설정!$B$25)+COUNTIF(1주차!$BD$8:$BD$28,"* "&amp;설정!$B$25)+COUNTIF(1주차!$BP$8:$BP$28,"* "&amp;설정!$B$25)+COUNTIF(2주차!$H$8:$H$28,"* "&amp;설정!$B$25)+COUNTIF(2주차!$T$8:$T$28,"* "&amp;설정!$B$25)+COUNTIF(2주차!$AF$8:$AF$28,"* "&amp;설정!$B$25)+COUNTIF(2주차!$AR$8:$AR$28,"* "&amp;설정!$B$25)+COUNTIF(2주차!$BD$8:$BD$28,"* "&amp;설정!$B$25)+COUNTIF(2주차!$BP$8:$BP$28,"* "&amp;설정!$B$25)+COUNTIF(3주차!$H$8:$H$28,"* "&amp;설정!$B$25)+COUNTIF(3주차!$T$8:$T$28,"* "&amp;설정!$B$25)+COUNTIF(3주차!$AF$8:$AF$28,"* "&amp;설정!$B$25)+COUNTIF(3주차!$AR$8:$AR$28,"* "&amp;설정!$B$25)+COUNTIF(3주차!$BD$8:$BD$28,"* "&amp;설정!$B$25)+COUNTIF(3주차!$BP$8:$BP$28,"* "&amp;설정!$B$25)+COUNTIF(4주차!$H$8:$H$28,"* "&amp;설정!$B$25)+COUNTIF(4주차!$T$8:$T$28,"* "&amp;설정!$B$25)+COUNTIF(4주차!$AF$8:$AF$28,"* "&amp;설정!$B$25)+COUNTIF(4주차!$AR$8:$AR$28,"* "&amp;설정!$B$25)+COUNTIF(4주차!$BD$8:$BD$28,"* "&amp;설정!$B$25)+COUNTIF(4주차!$BP$8:$BP$28,"* "&amp;설정!$B$25)+COUNTIF(5주차!$H$8:$H$28,"* "&amp;설정!$B$25)+COUNTIF(5주차!$T$8:$T$28,"* "&amp;설정!$B$25)+COUNTIF(5주차!$AF$8:$AF$28,"* "&amp;설정!$B$25)+COUNTIF(5주차!$AR$8:$AR$28,"* "&amp;설정!$B$25)+COUNTIF(5주차!$BD$8:$BD$28,"* "&amp;설정!$B$25)+COUNTIF(5주차!$BP$8:$BP$28,"* "&amp;설정!$B$25))</f>
        <v/>
      </c>
      <c r="D12" s="64" t="str">
        <f aca="false">IF(OR($B12="",설정!$B$26=""),"",COUNTIF(1주차!$H$8:$H$28,"* "&amp;설정!$B$26)+COUNTIF(1주차!$T$8:$T$28,"* "&amp;설정!$B$26)+COUNTIF(1주차!$AF$8:$AF$28,"* "&amp;설정!$B$26)+COUNTIF(1주차!$AR$8:$AR$28,"* "&amp;설정!$B$26)+COUNTIF(1주차!$BD$8:$BD$28,"* "&amp;설정!$B$26)+COUNTIF(1주차!$BP$8:$BP$28,"* "&amp;설정!$B$26)+COUNTIF(2주차!$H$8:$H$28,"* "&amp;설정!$B$26)+COUNTIF(2주차!$T$8:$T$28,"* "&amp;설정!$B$26)+COUNTIF(2주차!$AF$8:$AF$28,"* "&amp;설정!$B$26)+COUNTIF(2주차!$AR$8:$AR$28,"* "&amp;설정!$B$26)+COUNTIF(2주차!$BD$8:$BD$28,"* "&amp;설정!$B$26)+COUNTIF(2주차!$BP$8:$BP$28,"* "&amp;설정!$B$26)+COUNTIF(3주차!$H$8:$H$28,"* "&amp;설정!$B$26)+COUNTIF(3주차!$T$8:$T$28,"* "&amp;설정!$B$26)+COUNTIF(3주차!$AF$8:$AF$28,"* "&amp;설정!$B$26)+COUNTIF(3주차!$AR$8:$AR$28,"* "&amp;설정!$B$26)+COUNTIF(3주차!$BD$8:$BD$28,"* "&amp;설정!$B$26)+COUNTIF(3주차!$BP$8:$BP$28,"* "&amp;설정!$B$26)+COUNTIF(4주차!$H$8:$H$28,"* "&amp;설정!$B$26)+COUNTIF(4주차!$T$8:$T$28,"* "&amp;설정!$B$26)+COUNTIF(4주차!$AF$8:$AF$28,"* "&amp;설정!$B$26)+COUNTIF(4주차!$AR$8:$AR$28,"* "&amp;설정!$B$26)+COUNTIF(4주차!$BD$8:$BD$28,"* "&amp;설정!$B$26)+COUNTIF(4주차!$BP$8:$BP$28,"* "&amp;설정!$B$26)+COUNTIF(5주차!$H$8:$H$28,"* "&amp;설정!$B$26)+COUNTIF(5주차!$T$8:$T$28,"* "&amp;설정!$B$26)+COUNTIF(5주차!$AF$8:$AF$28,"* "&amp;설정!$B$26)+COUNTIF(5주차!$AR$8:$AR$28,"* "&amp;설정!$B$26)+COUNTIF(5주차!$BD$8:$BD$28,"* "&amp;설정!$B$26)+COUNTIF(5주차!$BP$8:$BP$28,"* "&amp;설정!$B$26))</f>
        <v/>
      </c>
      <c r="E12" s="64" t="str">
        <f aca="false">IF(OR($B12="",설정!$B$27=""),"",COUNTIF(1주차!$H$8:$H$28,"* "&amp;설정!$B$27)+COUNTIF(1주차!$T$8:$T$28,"* "&amp;설정!$B$27)+COUNTIF(1주차!$AF$8:$AF$28,"* "&amp;설정!$B$27)+COUNTIF(1주차!$AR$8:$AR$28,"* "&amp;설정!$B$27)+COUNTIF(1주차!$BD$8:$BD$28,"* "&amp;설정!$B$27)+COUNTIF(1주차!$BP$8:$BP$28,"* "&amp;설정!$B$27)+COUNTIF(2주차!$H$8:$H$28,"* "&amp;설정!$B$27)+COUNTIF(2주차!$T$8:$T$28,"* "&amp;설정!$B$27)+COUNTIF(2주차!$AF$8:$AF$28,"* "&amp;설정!$B$27)+COUNTIF(2주차!$AR$8:$AR$28,"* "&amp;설정!$B$27)+COUNTIF(2주차!$BD$8:$BD$28,"* "&amp;설정!$B$27)+COUNTIF(2주차!$BP$8:$BP$28,"* "&amp;설정!$B$27)+COUNTIF(3주차!$H$8:$H$28,"* "&amp;설정!$B$27)+COUNTIF(3주차!$T$8:$T$28,"* "&amp;설정!$B$27)+COUNTIF(3주차!$AF$8:$AF$28,"* "&amp;설정!$B$27)+COUNTIF(3주차!$AR$8:$AR$28,"* "&amp;설정!$B$27)+COUNTIF(3주차!$BD$8:$BD$28,"* "&amp;설정!$B$27)+COUNTIF(3주차!$BP$8:$BP$28,"* "&amp;설정!$B$27)+COUNTIF(4주차!$H$8:$H$28,"* "&amp;설정!$B$27)+COUNTIF(4주차!$T$8:$T$28,"* "&amp;설정!$B$27)+COUNTIF(4주차!$AF$8:$AF$28,"* "&amp;설정!$B$27)+COUNTIF(4주차!$AR$8:$AR$28,"* "&amp;설정!$B$27)+COUNTIF(4주차!$BD$8:$BD$28,"* "&amp;설정!$B$27)+COUNTIF(4주차!$BP$8:$BP$28,"* "&amp;설정!$B$27)+COUNTIF(5주차!$H$8:$H$28,"* "&amp;설정!$B$27)+COUNTIF(5주차!$T$8:$T$28,"* "&amp;설정!$B$27)+COUNTIF(5주차!$AF$8:$AF$28,"* "&amp;설정!$B$27)+COUNTIF(5주차!$AR$8:$AR$28,"* "&amp;설정!$B$27)+COUNTIF(5주차!$BD$8:$BD$28,"* "&amp;설정!$B$27)+COUNTIF(5주차!$BP$8:$BP$28,"* "&amp;설정!$B$27))</f>
        <v/>
      </c>
      <c r="F12" s="64" t="str">
        <f aca="false">IF(OR($B12="",설정!$B$28=""),"",COUNTIF(1주차!$H$8:$H$28,"* "&amp;설정!$B$28)+COUNTIF(1주차!$T$8:$T$28,"* "&amp;설정!$B$28)+COUNTIF(1주차!$AF$8:$AF$28,"* "&amp;설정!$B$28)+COUNTIF(1주차!$AR$8:$AR$28,"* "&amp;설정!$B$28)+COUNTIF(1주차!$BD$8:$BD$28,"* "&amp;설정!$B$28)+COUNTIF(1주차!$BP$8:$BP$28,"* "&amp;설정!$B$28)+COUNTIF(2주차!$H$8:$H$28,"* "&amp;설정!$B$28)+COUNTIF(2주차!$T$8:$T$28,"* "&amp;설정!$B$28)+COUNTIF(2주차!$AF$8:$AF$28,"* "&amp;설정!$B$28)+COUNTIF(2주차!$AR$8:$AR$28,"* "&amp;설정!$B$28)+COUNTIF(2주차!$BD$8:$BD$28,"* "&amp;설정!$B$28)+COUNTIF(2주차!$BP$8:$BP$28,"* "&amp;설정!$B$28)+COUNTIF(3주차!$H$8:$H$28,"* "&amp;설정!$B$28)+COUNTIF(3주차!$T$8:$T$28,"* "&amp;설정!$B$28)+COUNTIF(3주차!$AF$8:$AF$28,"* "&amp;설정!$B$28)+COUNTIF(3주차!$AR$8:$AR$28,"* "&amp;설정!$B$28)+COUNTIF(3주차!$BD$8:$BD$28,"* "&amp;설정!$B$28)+COUNTIF(3주차!$BP$8:$BP$28,"* "&amp;설정!$B$28)+COUNTIF(4주차!$H$8:$H$28,"* "&amp;설정!$B$28)+COUNTIF(4주차!$T$8:$T$28,"* "&amp;설정!$B$28)+COUNTIF(4주차!$AF$8:$AF$28,"* "&amp;설정!$B$28)+COUNTIF(4주차!$AR$8:$AR$28,"* "&amp;설정!$B$28)+COUNTIF(4주차!$BD$8:$BD$28,"* "&amp;설정!$B$28)+COUNTIF(4주차!$BP$8:$BP$28,"* "&amp;설정!$B$28)+COUNTIF(5주차!$H$8:$H$28,"* "&amp;설정!$B$28)+COUNTIF(5주차!$T$8:$T$28,"* "&amp;설정!$B$28)+COUNTIF(5주차!$AF$8:$AF$28,"* "&amp;설정!$B$28)+COUNTIF(5주차!$AR$8:$AR$28,"* "&amp;설정!$B$28)+COUNTIF(5주차!$BD$8:$BD$28,"* "&amp;설정!$B$28)+COUNTIF(5주차!$BP$8:$BP$28,"* "&amp;설정!$B$28))</f>
        <v/>
      </c>
      <c r="G12" s="64" t="str">
        <f aca="false">IF(OR($B12="",설정!$B$29=""),"",COUNTIF(1주차!$H$8:$H$28,"* "&amp;설정!$B$29)+COUNTIF(1주차!$T$8:$T$28,"* "&amp;설정!$B$29)+COUNTIF(1주차!$AF$8:$AF$28,"* "&amp;설정!$B$29)+COUNTIF(1주차!$AR$8:$AR$28,"* "&amp;설정!$B$29)+COUNTIF(1주차!$BD$8:$BD$28,"* "&amp;설정!$B$29)+COUNTIF(1주차!$BP$8:$BP$28,"* "&amp;설정!$B$29)+COUNTIF(2주차!$H$8:$H$28,"* "&amp;설정!$B$29)+COUNTIF(2주차!$T$8:$T$28,"* "&amp;설정!$B$29)+COUNTIF(2주차!$AF$8:$AF$28,"* "&amp;설정!$B$29)+COUNTIF(2주차!$AR$8:$AR$28,"* "&amp;설정!$B$29)+COUNTIF(2주차!$BD$8:$BD$28,"* "&amp;설정!$B$29)+COUNTIF(2주차!$BP$8:$BP$28,"* "&amp;설정!$B$29)+COUNTIF(3주차!$H$8:$H$28,"* "&amp;설정!$B$29)+COUNTIF(3주차!$T$8:$T$28,"* "&amp;설정!$B$29)+COUNTIF(3주차!$AF$8:$AF$28,"* "&amp;설정!$B$29)+COUNTIF(3주차!$AR$8:$AR$28,"* "&amp;설정!$B$29)+COUNTIF(3주차!$BD$8:$BD$28,"* "&amp;설정!$B$29)+COUNTIF(3주차!$BP$8:$BP$28,"* "&amp;설정!$B$29)+COUNTIF(4주차!$H$8:$H$28,"* "&amp;설정!$B$29)+COUNTIF(4주차!$T$8:$T$28,"* "&amp;설정!$B$29)+COUNTIF(4주차!$AF$8:$AF$28,"* "&amp;설정!$B$29)+COUNTIF(4주차!$AR$8:$AR$28,"* "&amp;설정!$B$29)+COUNTIF(4주차!$BD$8:$BD$28,"* "&amp;설정!$B$29)+COUNTIF(4주차!$BP$8:$BP$28,"* "&amp;설정!$B$29)+COUNTIF(5주차!$H$8:$H$28,"* "&amp;설정!$B$29)+COUNTIF(5주차!$T$8:$T$28,"* "&amp;설정!$B$29)+COUNTIF(5주차!$AF$8:$AF$28,"* "&amp;설정!$B$29)+COUNTIF(5주차!$AR$8:$AR$28,"* "&amp;설정!$B$29)+COUNTIF(5주차!$BD$8:$BD$28,"* "&amp;설정!$B$29)+COUNTIF(5주차!$BP$8:$BP$28,"* "&amp;설정!$B$29))</f>
        <v/>
      </c>
      <c r="H12" s="64" t="str">
        <f aca="false">IF(OR($B12="",설정!$B$30=""),"",COUNTIF(1주차!$H$8:$H$28,"* "&amp;설정!$B$30)+COUNTIF(1주차!$T$8:$T$28,"* "&amp;설정!$B$30)+COUNTIF(1주차!$AF$8:$AF$28,"* "&amp;설정!$B$30)+COUNTIF(1주차!$AR$8:$AR$28,"* "&amp;설정!$B$30)+COUNTIF(1주차!$BD$8:$BD$28,"* "&amp;설정!$B$30)+COUNTIF(1주차!$BP$8:$BP$28,"* "&amp;설정!$B$30)+COUNTIF(2주차!$H$8:$H$28,"* "&amp;설정!$B$30)+COUNTIF(2주차!$T$8:$T$28,"* "&amp;설정!$B$30)+COUNTIF(2주차!$AF$8:$AF$28,"* "&amp;설정!$B$30)+COUNTIF(2주차!$AR$8:$AR$28,"* "&amp;설정!$B$30)+COUNTIF(2주차!$BD$8:$BD$28,"* "&amp;설정!$B$30)+COUNTIF(2주차!$BP$8:$BP$28,"* "&amp;설정!$B$30)+COUNTIF(3주차!$H$8:$H$28,"* "&amp;설정!$B$30)+COUNTIF(3주차!$T$8:$T$28,"* "&amp;설정!$B$30)+COUNTIF(3주차!$AF$8:$AF$28,"* "&amp;설정!$B$30)+COUNTIF(3주차!$AR$8:$AR$28,"* "&amp;설정!$B$30)+COUNTIF(3주차!$BD$8:$BD$28,"* "&amp;설정!$B$30)+COUNTIF(3주차!$BP$8:$BP$28,"* "&amp;설정!$B$30)+COUNTIF(4주차!$H$8:$H$28,"* "&amp;설정!$B$30)+COUNTIF(4주차!$T$8:$T$28,"* "&amp;설정!$B$30)+COUNTIF(4주차!$AF$8:$AF$28,"* "&amp;설정!$B$30)+COUNTIF(4주차!$AR$8:$AR$28,"* "&amp;설정!$B$30)+COUNTIF(4주차!$BD$8:$BD$28,"* "&amp;설정!$B$30)+COUNTIF(4주차!$BP$8:$BP$28,"* "&amp;설정!$B$30)+COUNTIF(5주차!$H$8:$H$28,"* "&amp;설정!$B$30)+COUNTIF(5주차!$T$8:$T$28,"* "&amp;설정!$B$30)+COUNTIF(5주차!$AF$8:$AF$28,"* "&amp;설정!$B$30)+COUNTIF(5주차!$AR$8:$AR$28,"* "&amp;설정!$B$30)+COUNTIF(5주차!$BD$8:$BD$28,"* "&amp;설정!$B$30)+COUNTIF(5주차!$BP$8:$BP$28,"* "&amp;설정!$B$30))</f>
        <v/>
      </c>
      <c r="I12" s="64" t="str">
        <f aca="false">IF(OR($B12="",설정!$B$31=""),"",COUNTIF(1주차!$H$8:$H$28,"* "&amp;설정!$B$31)+COUNTIF(1주차!$T$8:$T$28,"* "&amp;설정!$B$31)+COUNTIF(1주차!$AF$8:$AF$28,"* "&amp;설정!$B$31)+COUNTIF(1주차!$AR$8:$AR$28,"* "&amp;설정!$B$31)+COUNTIF(1주차!$BD$8:$BD$28,"* "&amp;설정!$B$31)+COUNTIF(1주차!$BP$8:$BP$28,"* "&amp;설정!$B$31)+COUNTIF(2주차!$H$8:$H$28,"* "&amp;설정!$B$31)+COUNTIF(2주차!$T$8:$T$28,"* "&amp;설정!$B$31)+COUNTIF(2주차!$AF$8:$AF$28,"* "&amp;설정!$B$31)+COUNTIF(2주차!$AR$8:$AR$28,"* "&amp;설정!$B$31)+COUNTIF(2주차!$BD$8:$BD$28,"* "&amp;설정!$B$31)+COUNTIF(2주차!$BP$8:$BP$28,"* "&amp;설정!$B$31)+COUNTIF(3주차!$H$8:$H$28,"* "&amp;설정!$B$31)+COUNTIF(3주차!$T$8:$T$28,"* "&amp;설정!$B$31)+COUNTIF(3주차!$AF$8:$AF$28,"* "&amp;설정!$B$31)+COUNTIF(3주차!$AR$8:$AR$28,"* "&amp;설정!$B$31)+COUNTIF(3주차!$BD$8:$BD$28,"* "&amp;설정!$B$31)+COUNTIF(3주차!$BP$8:$BP$28,"* "&amp;설정!$B$31)+COUNTIF(4주차!$H$8:$H$28,"* "&amp;설정!$B$31)+COUNTIF(4주차!$T$8:$T$28,"* "&amp;설정!$B$31)+COUNTIF(4주차!$AF$8:$AF$28,"* "&amp;설정!$B$31)+COUNTIF(4주차!$AR$8:$AR$28,"* "&amp;설정!$B$31)+COUNTIF(4주차!$BD$8:$BD$28,"* "&amp;설정!$B$31)+COUNTIF(4주차!$BP$8:$BP$28,"* "&amp;설정!$B$31)+COUNTIF(5주차!$H$8:$H$28,"* "&amp;설정!$B$31)+COUNTIF(5주차!$T$8:$T$28,"* "&amp;설정!$B$31)+COUNTIF(5주차!$AF$8:$AF$28,"* "&amp;설정!$B$31)+COUNTIF(5주차!$AR$8:$AR$28,"* "&amp;설정!$B$31)+COUNTIF(5주차!$BD$8:$BD$28,"* "&amp;설정!$B$31)+COUNTIF(5주차!$BP$8:$BP$28,"* "&amp;설정!$B$31))</f>
        <v/>
      </c>
      <c r="J12" s="64" t="str">
        <f aca="false">IF(OR($B12="",설정!$B$32=""),"",COUNTIF(1주차!$H$8:$H$28,"* "&amp;설정!$B$32)+COUNTIF(1주차!$T$8:$T$28,"* "&amp;설정!$B$32)+COUNTIF(1주차!$AF$8:$AF$28,"* "&amp;설정!$B$32)+COUNTIF(1주차!$AR$8:$AR$28,"* "&amp;설정!$B$32)+COUNTIF(1주차!$BD$8:$BD$28,"* "&amp;설정!$B$32)+COUNTIF(1주차!$BP$8:$BP$28,"* "&amp;설정!$B$32)+COUNTIF(2주차!$H$8:$H$28,"* "&amp;설정!$B$32)+COUNTIF(2주차!$T$8:$T$28,"* "&amp;설정!$B$32)+COUNTIF(2주차!$AF$8:$AF$28,"* "&amp;설정!$B$32)+COUNTIF(2주차!$AR$8:$AR$28,"* "&amp;설정!$B$32)+COUNTIF(2주차!$BD$8:$BD$28,"* "&amp;설정!$B$32)+COUNTIF(2주차!$BP$8:$BP$28,"* "&amp;설정!$B$32)+COUNTIF(3주차!$H$8:$H$28,"* "&amp;설정!$B$32)+COUNTIF(3주차!$T$8:$T$28,"* "&amp;설정!$B$32)+COUNTIF(3주차!$AF$8:$AF$28,"* "&amp;설정!$B$32)+COUNTIF(3주차!$AR$8:$AR$28,"* "&amp;설정!$B$32)+COUNTIF(3주차!$BD$8:$BD$28,"* "&amp;설정!$B$32)+COUNTIF(3주차!$BP$8:$BP$28,"* "&amp;설정!$B$32)+COUNTIF(4주차!$H$8:$H$28,"* "&amp;설정!$B$32)+COUNTIF(4주차!$T$8:$T$28,"* "&amp;설정!$B$32)+COUNTIF(4주차!$AF$8:$AF$28,"* "&amp;설정!$B$32)+COUNTIF(4주차!$AR$8:$AR$28,"* "&amp;설정!$B$32)+COUNTIF(4주차!$BD$8:$BD$28,"* "&amp;설정!$B$32)+COUNTIF(4주차!$BP$8:$BP$28,"* "&amp;설정!$B$32)+COUNTIF(5주차!$H$8:$H$28,"* "&amp;설정!$B$32)+COUNTIF(5주차!$T$8:$T$28,"* "&amp;설정!$B$32)+COUNTIF(5주차!$AF$8:$AF$28,"* "&amp;설정!$B$32)+COUNTIF(5주차!$AR$8:$AR$28,"* "&amp;설정!$B$32)+COUNTIF(5주차!$BD$8:$BD$28,"* "&amp;설정!$B$32)+COUNTIF(5주차!$BP$8:$BP$28,"* "&amp;설정!$B$32))</f>
        <v/>
      </c>
      <c r="K12" s="64" t="str">
        <f aca="false">IF($B12="","",(COUNTA(1주차!$H$8:$H$28)+COUNTA(1주차!$T$8:$T$28)+COUNTA(1주차!$AF$8:$AF$28)+COUNTA(1주차!$AR$8:$AR$28)+COUNTA(1주차!$BD$8:$BD$28)+COUNTA(1주차!$BP$8:$BP$28)+COUNTA(2주차!$H$8:$H$28)+COUNTA(2주차!$T$8:$T$28)+COUNTA(2주차!$AF$8:$AF$28)+COUNTA(2주차!$AR$8:$AR$28)+COUNTA(2주차!$BD$8:$BD$28)+COUNTA(2주차!$BP$8:$BP$28)+COUNTA(3주차!$H$8:$H$28)+COUNTA(3주차!$T$8:$T$28)+COUNTA(3주차!$AF$8:$AF$28)+COUNTA(3주차!$AR$8:$AR$28)+COUNTA(3주차!$BD$8:$BD$28)+COUNTA(3주차!$BP$8:$BP$28)+COUNTA(4주차!$H$8:$H$28)+COUNTA(4주차!$T$8:$T$28)+COUNTA(4주차!$AF$8:$AF$28)+COUNTA(4주차!$AR$8:$AR$28)+COUNTA(4주차!$BD$8:$BD$28)+COUNTA(4주차!$BP$8:$BP$28)+COUNTA(5주차!$H$8:$H$28)+COUNTA(5주차!$T$8:$T$28)+COUNTA(5주차!$AF$8:$AF$28)+COUNTA(5주차!$AR$8:$AR$28)+COUNTA(5주차!$BD$8:$BD$28)+COUNTA(5주차!$BP$8:$BP$28))-(N(C12)+N(D12)+N(E12)+N(F12)+N(G12)+N(H12)+N(I12)+N(J12)))</f>
        <v/>
      </c>
      <c r="L12" s="65" t="str">
        <f aca="false">IF($B12="","",COUNTA(1주차!$H$8:$H$28)+COUNTA(1주차!$T$8:$T$28)+COUNTA(1주차!$AF$8:$AF$28)+COUNTA(1주차!$AR$8:$AR$28)+COUNTA(1주차!$BD$8:$BD$28)+COUNTA(1주차!$BP$8:$BP$28)+COUNTA(2주차!$H$8:$H$28)+COUNTA(2주차!$T$8:$T$28)+COUNTA(2주차!$AF$8:$AF$28)+COUNTA(2주차!$AR$8:$AR$28)+COUNTA(2주차!$BD$8:$BD$28)+COUNTA(2주차!$BP$8:$BP$28)+COUNTA(3주차!$H$8:$H$28)+COUNTA(3주차!$T$8:$T$28)+COUNTA(3주차!$AF$8:$AF$28)+COUNTA(3주차!$AR$8:$AR$28)+COUNTA(3주차!$BD$8:$BD$28)+COUNTA(3주차!$BP$8:$BP$28)+COUNTA(4주차!$H$8:$H$28)+COUNTA(4주차!$T$8:$T$28)+COUNTA(4주차!$AF$8:$AF$28)+COUNTA(4주차!$AR$8:$AR$28)+COUNTA(4주차!$BD$8:$BD$28)+COUNTA(4주차!$BP$8:$BP$28)+COUNTA(5주차!$H$8:$H$28)+COUNTA(5주차!$T$8:$T$28)+COUNTA(5주차!$AF$8:$AF$28)+COUNTA(5주차!$AR$8:$AR$28)+COUNTA(5주차!$BD$8:$BD$28)+COUNTA(5주차!$BP$8:$BP$28))</f>
        <v/>
      </c>
      <c r="M12" s="66" t="str">
        <f aca="false">IF($B12="","",N(C12)*N(설정!$D$25)+N(D12)*N(설정!$D$26)+N(E12)*N(설정!$D$27)+N(F12)*N(설정!$D$28)+N(G12)*N(설정!$D$29)+N(H12)*N(설정!$D$30)+N(I12)*N(설정!$D$31)+N(J12)*N(설정!$D$32)+N(K12)*N(설정!$C$35))</f>
        <v/>
      </c>
      <c r="N12" s="67"/>
      <c r="O12" s="64" t="str">
        <f aca="false">IF($B12="","",L12-N(N12))</f>
        <v/>
      </c>
      <c r="P12" s="68" t="str">
        <f aca="false">IF($B12="","",IF(N12="","EMR 건수를 적어 주세요",IF(O12=0,"맞습니다",IF(O12&gt;0,"예약표가 "&amp;O12&amp;"건 많습니다","EMR이 "&amp;-O12&amp;"건 많습니다"))))</f>
        <v/>
      </c>
    </row>
    <row r="13" customFormat="false" ht="24" hidden="false" customHeight="true" outlineLevel="0" collapsed="false">
      <c r="B13" s="63" t="str">
        <f aca="false">IF(설정!$C$15="","",설정!$C$15)</f>
        <v/>
      </c>
      <c r="C13" s="64" t="str">
        <f aca="false">IF(OR($B13="",설정!$B$25=""),"",COUNTIF(1주차!$I$8:$I$28,"* "&amp;설정!$B$25)+COUNTIF(1주차!$U$8:$U$28,"* "&amp;설정!$B$25)+COUNTIF(1주차!$AG$8:$AG$28,"* "&amp;설정!$B$25)+COUNTIF(1주차!$AS$8:$AS$28,"* "&amp;설정!$B$25)+COUNTIF(1주차!$BE$8:$BE$28,"* "&amp;설정!$B$25)+COUNTIF(1주차!$BQ$8:$BQ$28,"* "&amp;설정!$B$25)+COUNTIF(2주차!$I$8:$I$28,"* "&amp;설정!$B$25)+COUNTIF(2주차!$U$8:$U$28,"* "&amp;설정!$B$25)+COUNTIF(2주차!$AG$8:$AG$28,"* "&amp;설정!$B$25)+COUNTIF(2주차!$AS$8:$AS$28,"* "&amp;설정!$B$25)+COUNTIF(2주차!$BE$8:$BE$28,"* "&amp;설정!$B$25)+COUNTIF(2주차!$BQ$8:$BQ$28,"* "&amp;설정!$B$25)+COUNTIF(3주차!$I$8:$I$28,"* "&amp;설정!$B$25)+COUNTIF(3주차!$U$8:$U$28,"* "&amp;설정!$B$25)+COUNTIF(3주차!$AG$8:$AG$28,"* "&amp;설정!$B$25)+COUNTIF(3주차!$AS$8:$AS$28,"* "&amp;설정!$B$25)+COUNTIF(3주차!$BE$8:$BE$28,"* "&amp;설정!$B$25)+COUNTIF(3주차!$BQ$8:$BQ$28,"* "&amp;설정!$B$25)+COUNTIF(4주차!$I$8:$I$28,"* "&amp;설정!$B$25)+COUNTIF(4주차!$U$8:$U$28,"* "&amp;설정!$B$25)+COUNTIF(4주차!$AG$8:$AG$28,"* "&amp;설정!$B$25)+COUNTIF(4주차!$AS$8:$AS$28,"* "&amp;설정!$B$25)+COUNTIF(4주차!$BE$8:$BE$28,"* "&amp;설정!$B$25)+COUNTIF(4주차!$BQ$8:$BQ$28,"* "&amp;설정!$B$25)+COUNTIF(5주차!$I$8:$I$28,"* "&amp;설정!$B$25)+COUNTIF(5주차!$U$8:$U$28,"* "&amp;설정!$B$25)+COUNTIF(5주차!$AG$8:$AG$28,"* "&amp;설정!$B$25)+COUNTIF(5주차!$AS$8:$AS$28,"* "&amp;설정!$B$25)+COUNTIF(5주차!$BE$8:$BE$28,"* "&amp;설정!$B$25)+COUNTIF(5주차!$BQ$8:$BQ$28,"* "&amp;설정!$B$25))</f>
        <v/>
      </c>
      <c r="D13" s="64" t="str">
        <f aca="false">IF(OR($B13="",설정!$B$26=""),"",COUNTIF(1주차!$I$8:$I$28,"* "&amp;설정!$B$26)+COUNTIF(1주차!$U$8:$U$28,"* "&amp;설정!$B$26)+COUNTIF(1주차!$AG$8:$AG$28,"* "&amp;설정!$B$26)+COUNTIF(1주차!$AS$8:$AS$28,"* "&amp;설정!$B$26)+COUNTIF(1주차!$BE$8:$BE$28,"* "&amp;설정!$B$26)+COUNTIF(1주차!$BQ$8:$BQ$28,"* "&amp;설정!$B$26)+COUNTIF(2주차!$I$8:$I$28,"* "&amp;설정!$B$26)+COUNTIF(2주차!$U$8:$U$28,"* "&amp;설정!$B$26)+COUNTIF(2주차!$AG$8:$AG$28,"* "&amp;설정!$B$26)+COUNTIF(2주차!$AS$8:$AS$28,"* "&amp;설정!$B$26)+COUNTIF(2주차!$BE$8:$BE$28,"* "&amp;설정!$B$26)+COUNTIF(2주차!$BQ$8:$BQ$28,"* "&amp;설정!$B$26)+COUNTIF(3주차!$I$8:$I$28,"* "&amp;설정!$B$26)+COUNTIF(3주차!$U$8:$U$28,"* "&amp;설정!$B$26)+COUNTIF(3주차!$AG$8:$AG$28,"* "&amp;설정!$B$26)+COUNTIF(3주차!$AS$8:$AS$28,"* "&amp;설정!$B$26)+COUNTIF(3주차!$BE$8:$BE$28,"* "&amp;설정!$B$26)+COUNTIF(3주차!$BQ$8:$BQ$28,"* "&amp;설정!$B$26)+COUNTIF(4주차!$I$8:$I$28,"* "&amp;설정!$B$26)+COUNTIF(4주차!$U$8:$U$28,"* "&amp;설정!$B$26)+COUNTIF(4주차!$AG$8:$AG$28,"* "&amp;설정!$B$26)+COUNTIF(4주차!$AS$8:$AS$28,"* "&amp;설정!$B$26)+COUNTIF(4주차!$BE$8:$BE$28,"* "&amp;설정!$B$26)+COUNTIF(4주차!$BQ$8:$BQ$28,"* "&amp;설정!$B$26)+COUNTIF(5주차!$I$8:$I$28,"* "&amp;설정!$B$26)+COUNTIF(5주차!$U$8:$U$28,"* "&amp;설정!$B$26)+COUNTIF(5주차!$AG$8:$AG$28,"* "&amp;설정!$B$26)+COUNTIF(5주차!$AS$8:$AS$28,"* "&amp;설정!$B$26)+COUNTIF(5주차!$BE$8:$BE$28,"* "&amp;설정!$B$26)+COUNTIF(5주차!$BQ$8:$BQ$28,"* "&amp;설정!$B$26))</f>
        <v/>
      </c>
      <c r="E13" s="64" t="str">
        <f aca="false">IF(OR($B13="",설정!$B$27=""),"",COUNTIF(1주차!$I$8:$I$28,"* "&amp;설정!$B$27)+COUNTIF(1주차!$U$8:$U$28,"* "&amp;설정!$B$27)+COUNTIF(1주차!$AG$8:$AG$28,"* "&amp;설정!$B$27)+COUNTIF(1주차!$AS$8:$AS$28,"* "&amp;설정!$B$27)+COUNTIF(1주차!$BE$8:$BE$28,"* "&amp;설정!$B$27)+COUNTIF(1주차!$BQ$8:$BQ$28,"* "&amp;설정!$B$27)+COUNTIF(2주차!$I$8:$I$28,"* "&amp;설정!$B$27)+COUNTIF(2주차!$U$8:$U$28,"* "&amp;설정!$B$27)+COUNTIF(2주차!$AG$8:$AG$28,"* "&amp;설정!$B$27)+COUNTIF(2주차!$AS$8:$AS$28,"* "&amp;설정!$B$27)+COUNTIF(2주차!$BE$8:$BE$28,"* "&amp;설정!$B$27)+COUNTIF(2주차!$BQ$8:$BQ$28,"* "&amp;설정!$B$27)+COUNTIF(3주차!$I$8:$I$28,"* "&amp;설정!$B$27)+COUNTIF(3주차!$U$8:$U$28,"* "&amp;설정!$B$27)+COUNTIF(3주차!$AG$8:$AG$28,"* "&amp;설정!$B$27)+COUNTIF(3주차!$AS$8:$AS$28,"* "&amp;설정!$B$27)+COUNTIF(3주차!$BE$8:$BE$28,"* "&amp;설정!$B$27)+COUNTIF(3주차!$BQ$8:$BQ$28,"* "&amp;설정!$B$27)+COUNTIF(4주차!$I$8:$I$28,"* "&amp;설정!$B$27)+COUNTIF(4주차!$U$8:$U$28,"* "&amp;설정!$B$27)+COUNTIF(4주차!$AG$8:$AG$28,"* "&amp;설정!$B$27)+COUNTIF(4주차!$AS$8:$AS$28,"* "&amp;설정!$B$27)+COUNTIF(4주차!$BE$8:$BE$28,"* "&amp;설정!$B$27)+COUNTIF(4주차!$BQ$8:$BQ$28,"* "&amp;설정!$B$27)+COUNTIF(5주차!$I$8:$I$28,"* "&amp;설정!$B$27)+COUNTIF(5주차!$U$8:$U$28,"* "&amp;설정!$B$27)+COUNTIF(5주차!$AG$8:$AG$28,"* "&amp;설정!$B$27)+COUNTIF(5주차!$AS$8:$AS$28,"* "&amp;설정!$B$27)+COUNTIF(5주차!$BE$8:$BE$28,"* "&amp;설정!$B$27)+COUNTIF(5주차!$BQ$8:$BQ$28,"* "&amp;설정!$B$27))</f>
        <v/>
      </c>
      <c r="F13" s="64" t="str">
        <f aca="false">IF(OR($B13="",설정!$B$28=""),"",COUNTIF(1주차!$I$8:$I$28,"* "&amp;설정!$B$28)+COUNTIF(1주차!$U$8:$U$28,"* "&amp;설정!$B$28)+COUNTIF(1주차!$AG$8:$AG$28,"* "&amp;설정!$B$28)+COUNTIF(1주차!$AS$8:$AS$28,"* "&amp;설정!$B$28)+COUNTIF(1주차!$BE$8:$BE$28,"* "&amp;설정!$B$28)+COUNTIF(1주차!$BQ$8:$BQ$28,"* "&amp;설정!$B$28)+COUNTIF(2주차!$I$8:$I$28,"* "&amp;설정!$B$28)+COUNTIF(2주차!$U$8:$U$28,"* "&amp;설정!$B$28)+COUNTIF(2주차!$AG$8:$AG$28,"* "&amp;설정!$B$28)+COUNTIF(2주차!$AS$8:$AS$28,"* "&amp;설정!$B$28)+COUNTIF(2주차!$BE$8:$BE$28,"* "&amp;설정!$B$28)+COUNTIF(2주차!$BQ$8:$BQ$28,"* "&amp;설정!$B$28)+COUNTIF(3주차!$I$8:$I$28,"* "&amp;설정!$B$28)+COUNTIF(3주차!$U$8:$U$28,"* "&amp;설정!$B$28)+COUNTIF(3주차!$AG$8:$AG$28,"* "&amp;설정!$B$28)+COUNTIF(3주차!$AS$8:$AS$28,"* "&amp;설정!$B$28)+COUNTIF(3주차!$BE$8:$BE$28,"* "&amp;설정!$B$28)+COUNTIF(3주차!$BQ$8:$BQ$28,"* "&amp;설정!$B$28)+COUNTIF(4주차!$I$8:$I$28,"* "&amp;설정!$B$28)+COUNTIF(4주차!$U$8:$U$28,"* "&amp;설정!$B$28)+COUNTIF(4주차!$AG$8:$AG$28,"* "&amp;설정!$B$28)+COUNTIF(4주차!$AS$8:$AS$28,"* "&amp;설정!$B$28)+COUNTIF(4주차!$BE$8:$BE$28,"* "&amp;설정!$B$28)+COUNTIF(4주차!$BQ$8:$BQ$28,"* "&amp;설정!$B$28)+COUNTIF(5주차!$I$8:$I$28,"* "&amp;설정!$B$28)+COUNTIF(5주차!$U$8:$U$28,"* "&amp;설정!$B$28)+COUNTIF(5주차!$AG$8:$AG$28,"* "&amp;설정!$B$28)+COUNTIF(5주차!$AS$8:$AS$28,"* "&amp;설정!$B$28)+COUNTIF(5주차!$BE$8:$BE$28,"* "&amp;설정!$B$28)+COUNTIF(5주차!$BQ$8:$BQ$28,"* "&amp;설정!$B$28))</f>
        <v/>
      </c>
      <c r="G13" s="64" t="str">
        <f aca="false">IF(OR($B13="",설정!$B$29=""),"",COUNTIF(1주차!$I$8:$I$28,"* "&amp;설정!$B$29)+COUNTIF(1주차!$U$8:$U$28,"* "&amp;설정!$B$29)+COUNTIF(1주차!$AG$8:$AG$28,"* "&amp;설정!$B$29)+COUNTIF(1주차!$AS$8:$AS$28,"* "&amp;설정!$B$29)+COUNTIF(1주차!$BE$8:$BE$28,"* "&amp;설정!$B$29)+COUNTIF(1주차!$BQ$8:$BQ$28,"* "&amp;설정!$B$29)+COUNTIF(2주차!$I$8:$I$28,"* "&amp;설정!$B$29)+COUNTIF(2주차!$U$8:$U$28,"* "&amp;설정!$B$29)+COUNTIF(2주차!$AG$8:$AG$28,"* "&amp;설정!$B$29)+COUNTIF(2주차!$AS$8:$AS$28,"* "&amp;설정!$B$29)+COUNTIF(2주차!$BE$8:$BE$28,"* "&amp;설정!$B$29)+COUNTIF(2주차!$BQ$8:$BQ$28,"* "&amp;설정!$B$29)+COUNTIF(3주차!$I$8:$I$28,"* "&amp;설정!$B$29)+COUNTIF(3주차!$U$8:$U$28,"* "&amp;설정!$B$29)+COUNTIF(3주차!$AG$8:$AG$28,"* "&amp;설정!$B$29)+COUNTIF(3주차!$AS$8:$AS$28,"* "&amp;설정!$B$29)+COUNTIF(3주차!$BE$8:$BE$28,"* "&amp;설정!$B$29)+COUNTIF(3주차!$BQ$8:$BQ$28,"* "&amp;설정!$B$29)+COUNTIF(4주차!$I$8:$I$28,"* "&amp;설정!$B$29)+COUNTIF(4주차!$U$8:$U$28,"* "&amp;설정!$B$29)+COUNTIF(4주차!$AG$8:$AG$28,"* "&amp;설정!$B$29)+COUNTIF(4주차!$AS$8:$AS$28,"* "&amp;설정!$B$29)+COUNTIF(4주차!$BE$8:$BE$28,"* "&amp;설정!$B$29)+COUNTIF(4주차!$BQ$8:$BQ$28,"* "&amp;설정!$B$29)+COUNTIF(5주차!$I$8:$I$28,"* "&amp;설정!$B$29)+COUNTIF(5주차!$U$8:$U$28,"* "&amp;설정!$B$29)+COUNTIF(5주차!$AG$8:$AG$28,"* "&amp;설정!$B$29)+COUNTIF(5주차!$AS$8:$AS$28,"* "&amp;설정!$B$29)+COUNTIF(5주차!$BE$8:$BE$28,"* "&amp;설정!$B$29)+COUNTIF(5주차!$BQ$8:$BQ$28,"* "&amp;설정!$B$29))</f>
        <v/>
      </c>
      <c r="H13" s="64" t="str">
        <f aca="false">IF(OR($B13="",설정!$B$30=""),"",COUNTIF(1주차!$I$8:$I$28,"* "&amp;설정!$B$30)+COUNTIF(1주차!$U$8:$U$28,"* "&amp;설정!$B$30)+COUNTIF(1주차!$AG$8:$AG$28,"* "&amp;설정!$B$30)+COUNTIF(1주차!$AS$8:$AS$28,"* "&amp;설정!$B$30)+COUNTIF(1주차!$BE$8:$BE$28,"* "&amp;설정!$B$30)+COUNTIF(1주차!$BQ$8:$BQ$28,"* "&amp;설정!$B$30)+COUNTIF(2주차!$I$8:$I$28,"* "&amp;설정!$B$30)+COUNTIF(2주차!$U$8:$U$28,"* "&amp;설정!$B$30)+COUNTIF(2주차!$AG$8:$AG$28,"* "&amp;설정!$B$30)+COUNTIF(2주차!$AS$8:$AS$28,"* "&amp;설정!$B$30)+COUNTIF(2주차!$BE$8:$BE$28,"* "&amp;설정!$B$30)+COUNTIF(2주차!$BQ$8:$BQ$28,"* "&amp;설정!$B$30)+COUNTIF(3주차!$I$8:$I$28,"* "&amp;설정!$B$30)+COUNTIF(3주차!$U$8:$U$28,"* "&amp;설정!$B$30)+COUNTIF(3주차!$AG$8:$AG$28,"* "&amp;설정!$B$30)+COUNTIF(3주차!$AS$8:$AS$28,"* "&amp;설정!$B$30)+COUNTIF(3주차!$BE$8:$BE$28,"* "&amp;설정!$B$30)+COUNTIF(3주차!$BQ$8:$BQ$28,"* "&amp;설정!$B$30)+COUNTIF(4주차!$I$8:$I$28,"* "&amp;설정!$B$30)+COUNTIF(4주차!$U$8:$U$28,"* "&amp;설정!$B$30)+COUNTIF(4주차!$AG$8:$AG$28,"* "&amp;설정!$B$30)+COUNTIF(4주차!$AS$8:$AS$28,"* "&amp;설정!$B$30)+COUNTIF(4주차!$BE$8:$BE$28,"* "&amp;설정!$B$30)+COUNTIF(4주차!$BQ$8:$BQ$28,"* "&amp;설정!$B$30)+COUNTIF(5주차!$I$8:$I$28,"* "&amp;설정!$B$30)+COUNTIF(5주차!$U$8:$U$28,"* "&amp;설정!$B$30)+COUNTIF(5주차!$AG$8:$AG$28,"* "&amp;설정!$B$30)+COUNTIF(5주차!$AS$8:$AS$28,"* "&amp;설정!$B$30)+COUNTIF(5주차!$BE$8:$BE$28,"* "&amp;설정!$B$30)+COUNTIF(5주차!$BQ$8:$BQ$28,"* "&amp;설정!$B$30))</f>
        <v/>
      </c>
      <c r="I13" s="64" t="str">
        <f aca="false">IF(OR($B13="",설정!$B$31=""),"",COUNTIF(1주차!$I$8:$I$28,"* "&amp;설정!$B$31)+COUNTIF(1주차!$U$8:$U$28,"* "&amp;설정!$B$31)+COUNTIF(1주차!$AG$8:$AG$28,"* "&amp;설정!$B$31)+COUNTIF(1주차!$AS$8:$AS$28,"* "&amp;설정!$B$31)+COUNTIF(1주차!$BE$8:$BE$28,"* "&amp;설정!$B$31)+COUNTIF(1주차!$BQ$8:$BQ$28,"* "&amp;설정!$B$31)+COUNTIF(2주차!$I$8:$I$28,"* "&amp;설정!$B$31)+COUNTIF(2주차!$U$8:$U$28,"* "&amp;설정!$B$31)+COUNTIF(2주차!$AG$8:$AG$28,"* "&amp;설정!$B$31)+COUNTIF(2주차!$AS$8:$AS$28,"* "&amp;설정!$B$31)+COUNTIF(2주차!$BE$8:$BE$28,"* "&amp;설정!$B$31)+COUNTIF(2주차!$BQ$8:$BQ$28,"* "&amp;설정!$B$31)+COUNTIF(3주차!$I$8:$I$28,"* "&amp;설정!$B$31)+COUNTIF(3주차!$U$8:$U$28,"* "&amp;설정!$B$31)+COUNTIF(3주차!$AG$8:$AG$28,"* "&amp;설정!$B$31)+COUNTIF(3주차!$AS$8:$AS$28,"* "&amp;설정!$B$31)+COUNTIF(3주차!$BE$8:$BE$28,"* "&amp;설정!$B$31)+COUNTIF(3주차!$BQ$8:$BQ$28,"* "&amp;설정!$B$31)+COUNTIF(4주차!$I$8:$I$28,"* "&amp;설정!$B$31)+COUNTIF(4주차!$U$8:$U$28,"* "&amp;설정!$B$31)+COUNTIF(4주차!$AG$8:$AG$28,"* "&amp;설정!$B$31)+COUNTIF(4주차!$AS$8:$AS$28,"* "&amp;설정!$B$31)+COUNTIF(4주차!$BE$8:$BE$28,"* "&amp;설정!$B$31)+COUNTIF(4주차!$BQ$8:$BQ$28,"* "&amp;설정!$B$31)+COUNTIF(5주차!$I$8:$I$28,"* "&amp;설정!$B$31)+COUNTIF(5주차!$U$8:$U$28,"* "&amp;설정!$B$31)+COUNTIF(5주차!$AG$8:$AG$28,"* "&amp;설정!$B$31)+COUNTIF(5주차!$AS$8:$AS$28,"* "&amp;설정!$B$31)+COUNTIF(5주차!$BE$8:$BE$28,"* "&amp;설정!$B$31)+COUNTIF(5주차!$BQ$8:$BQ$28,"* "&amp;설정!$B$31))</f>
        <v/>
      </c>
      <c r="J13" s="64" t="str">
        <f aca="false">IF(OR($B13="",설정!$B$32=""),"",COUNTIF(1주차!$I$8:$I$28,"* "&amp;설정!$B$32)+COUNTIF(1주차!$U$8:$U$28,"* "&amp;설정!$B$32)+COUNTIF(1주차!$AG$8:$AG$28,"* "&amp;설정!$B$32)+COUNTIF(1주차!$AS$8:$AS$28,"* "&amp;설정!$B$32)+COUNTIF(1주차!$BE$8:$BE$28,"* "&amp;설정!$B$32)+COUNTIF(1주차!$BQ$8:$BQ$28,"* "&amp;설정!$B$32)+COUNTIF(2주차!$I$8:$I$28,"* "&amp;설정!$B$32)+COUNTIF(2주차!$U$8:$U$28,"* "&amp;설정!$B$32)+COUNTIF(2주차!$AG$8:$AG$28,"* "&amp;설정!$B$32)+COUNTIF(2주차!$AS$8:$AS$28,"* "&amp;설정!$B$32)+COUNTIF(2주차!$BE$8:$BE$28,"* "&amp;설정!$B$32)+COUNTIF(2주차!$BQ$8:$BQ$28,"* "&amp;설정!$B$32)+COUNTIF(3주차!$I$8:$I$28,"* "&amp;설정!$B$32)+COUNTIF(3주차!$U$8:$U$28,"* "&amp;설정!$B$32)+COUNTIF(3주차!$AG$8:$AG$28,"* "&amp;설정!$B$32)+COUNTIF(3주차!$AS$8:$AS$28,"* "&amp;설정!$B$32)+COUNTIF(3주차!$BE$8:$BE$28,"* "&amp;설정!$B$32)+COUNTIF(3주차!$BQ$8:$BQ$28,"* "&amp;설정!$B$32)+COUNTIF(4주차!$I$8:$I$28,"* "&amp;설정!$B$32)+COUNTIF(4주차!$U$8:$U$28,"* "&amp;설정!$B$32)+COUNTIF(4주차!$AG$8:$AG$28,"* "&amp;설정!$B$32)+COUNTIF(4주차!$AS$8:$AS$28,"* "&amp;설정!$B$32)+COUNTIF(4주차!$BE$8:$BE$28,"* "&amp;설정!$B$32)+COUNTIF(4주차!$BQ$8:$BQ$28,"* "&amp;설정!$B$32)+COUNTIF(5주차!$I$8:$I$28,"* "&amp;설정!$B$32)+COUNTIF(5주차!$U$8:$U$28,"* "&amp;설정!$B$32)+COUNTIF(5주차!$AG$8:$AG$28,"* "&amp;설정!$B$32)+COUNTIF(5주차!$AS$8:$AS$28,"* "&amp;설정!$B$32)+COUNTIF(5주차!$BE$8:$BE$28,"* "&amp;설정!$B$32)+COUNTIF(5주차!$BQ$8:$BQ$28,"* "&amp;설정!$B$32))</f>
        <v/>
      </c>
      <c r="K13" s="64" t="str">
        <f aca="false">IF($B13="","",(COUNTA(1주차!$I$8:$I$28)+COUNTA(1주차!$U$8:$U$28)+COUNTA(1주차!$AG$8:$AG$28)+COUNTA(1주차!$AS$8:$AS$28)+COUNTA(1주차!$BE$8:$BE$28)+COUNTA(1주차!$BQ$8:$BQ$28)+COUNTA(2주차!$I$8:$I$28)+COUNTA(2주차!$U$8:$U$28)+COUNTA(2주차!$AG$8:$AG$28)+COUNTA(2주차!$AS$8:$AS$28)+COUNTA(2주차!$BE$8:$BE$28)+COUNTA(2주차!$BQ$8:$BQ$28)+COUNTA(3주차!$I$8:$I$28)+COUNTA(3주차!$U$8:$U$28)+COUNTA(3주차!$AG$8:$AG$28)+COUNTA(3주차!$AS$8:$AS$28)+COUNTA(3주차!$BE$8:$BE$28)+COUNTA(3주차!$BQ$8:$BQ$28)+COUNTA(4주차!$I$8:$I$28)+COUNTA(4주차!$U$8:$U$28)+COUNTA(4주차!$AG$8:$AG$28)+COUNTA(4주차!$AS$8:$AS$28)+COUNTA(4주차!$BE$8:$BE$28)+COUNTA(4주차!$BQ$8:$BQ$28)+COUNTA(5주차!$I$8:$I$28)+COUNTA(5주차!$U$8:$U$28)+COUNTA(5주차!$AG$8:$AG$28)+COUNTA(5주차!$AS$8:$AS$28)+COUNTA(5주차!$BE$8:$BE$28)+COUNTA(5주차!$BQ$8:$BQ$28))-(N(C13)+N(D13)+N(E13)+N(F13)+N(G13)+N(H13)+N(I13)+N(J13)))</f>
        <v/>
      </c>
      <c r="L13" s="65" t="str">
        <f aca="false">IF($B13="","",COUNTA(1주차!$I$8:$I$28)+COUNTA(1주차!$U$8:$U$28)+COUNTA(1주차!$AG$8:$AG$28)+COUNTA(1주차!$AS$8:$AS$28)+COUNTA(1주차!$BE$8:$BE$28)+COUNTA(1주차!$BQ$8:$BQ$28)+COUNTA(2주차!$I$8:$I$28)+COUNTA(2주차!$U$8:$U$28)+COUNTA(2주차!$AG$8:$AG$28)+COUNTA(2주차!$AS$8:$AS$28)+COUNTA(2주차!$BE$8:$BE$28)+COUNTA(2주차!$BQ$8:$BQ$28)+COUNTA(3주차!$I$8:$I$28)+COUNTA(3주차!$U$8:$U$28)+COUNTA(3주차!$AG$8:$AG$28)+COUNTA(3주차!$AS$8:$AS$28)+COUNTA(3주차!$BE$8:$BE$28)+COUNTA(3주차!$BQ$8:$BQ$28)+COUNTA(4주차!$I$8:$I$28)+COUNTA(4주차!$U$8:$U$28)+COUNTA(4주차!$AG$8:$AG$28)+COUNTA(4주차!$AS$8:$AS$28)+COUNTA(4주차!$BE$8:$BE$28)+COUNTA(4주차!$BQ$8:$BQ$28)+COUNTA(5주차!$I$8:$I$28)+COUNTA(5주차!$U$8:$U$28)+COUNTA(5주차!$AG$8:$AG$28)+COUNTA(5주차!$AS$8:$AS$28)+COUNTA(5주차!$BE$8:$BE$28)+COUNTA(5주차!$BQ$8:$BQ$28))</f>
        <v/>
      </c>
      <c r="M13" s="66" t="str">
        <f aca="false">IF($B13="","",N(C13)*N(설정!$D$25)+N(D13)*N(설정!$D$26)+N(E13)*N(설정!$D$27)+N(F13)*N(설정!$D$28)+N(G13)*N(설정!$D$29)+N(H13)*N(설정!$D$30)+N(I13)*N(설정!$D$31)+N(J13)*N(설정!$D$32)+N(K13)*N(설정!$C$35))</f>
        <v/>
      </c>
      <c r="N13" s="67"/>
      <c r="O13" s="64" t="str">
        <f aca="false">IF($B13="","",L13-N(N13))</f>
        <v/>
      </c>
      <c r="P13" s="68" t="str">
        <f aca="false">IF($B13="","",IF(N13="","EMR 건수를 적어 주세요",IF(O13=0,"맞습니다",IF(O13&gt;0,"예약표가 "&amp;O13&amp;"건 많습니다","EMR이 "&amp;-O13&amp;"건 많습니다"))))</f>
        <v/>
      </c>
    </row>
    <row r="14" customFormat="false" ht="24" hidden="false" customHeight="true" outlineLevel="0" collapsed="false">
      <c r="B14" s="63" t="str">
        <f aca="false">IF(설정!$C$16="","",설정!$C$16)</f>
        <v/>
      </c>
      <c r="C14" s="64" t="str">
        <f aca="false">IF(OR($B14="",설정!$B$25=""),"",COUNTIF(1주차!$J$8:$J$28,"* "&amp;설정!$B$25)+COUNTIF(1주차!$V$8:$V$28,"* "&amp;설정!$B$25)+COUNTIF(1주차!$AH$8:$AH$28,"* "&amp;설정!$B$25)+COUNTIF(1주차!$AT$8:$AT$28,"* "&amp;설정!$B$25)+COUNTIF(1주차!$BF$8:$BF$28,"* "&amp;설정!$B$25)+COUNTIF(1주차!$BR$8:$BR$28,"* "&amp;설정!$B$25)+COUNTIF(2주차!$J$8:$J$28,"* "&amp;설정!$B$25)+COUNTIF(2주차!$V$8:$V$28,"* "&amp;설정!$B$25)+COUNTIF(2주차!$AH$8:$AH$28,"* "&amp;설정!$B$25)+COUNTIF(2주차!$AT$8:$AT$28,"* "&amp;설정!$B$25)+COUNTIF(2주차!$BF$8:$BF$28,"* "&amp;설정!$B$25)+COUNTIF(2주차!$BR$8:$BR$28,"* "&amp;설정!$B$25)+COUNTIF(3주차!$J$8:$J$28,"* "&amp;설정!$B$25)+COUNTIF(3주차!$V$8:$V$28,"* "&amp;설정!$B$25)+COUNTIF(3주차!$AH$8:$AH$28,"* "&amp;설정!$B$25)+COUNTIF(3주차!$AT$8:$AT$28,"* "&amp;설정!$B$25)+COUNTIF(3주차!$BF$8:$BF$28,"* "&amp;설정!$B$25)+COUNTIF(3주차!$BR$8:$BR$28,"* "&amp;설정!$B$25)+COUNTIF(4주차!$J$8:$J$28,"* "&amp;설정!$B$25)+COUNTIF(4주차!$V$8:$V$28,"* "&amp;설정!$B$25)+COUNTIF(4주차!$AH$8:$AH$28,"* "&amp;설정!$B$25)+COUNTIF(4주차!$AT$8:$AT$28,"* "&amp;설정!$B$25)+COUNTIF(4주차!$BF$8:$BF$28,"* "&amp;설정!$B$25)+COUNTIF(4주차!$BR$8:$BR$28,"* "&amp;설정!$B$25)+COUNTIF(5주차!$J$8:$J$28,"* "&amp;설정!$B$25)+COUNTIF(5주차!$V$8:$V$28,"* "&amp;설정!$B$25)+COUNTIF(5주차!$AH$8:$AH$28,"* "&amp;설정!$B$25)+COUNTIF(5주차!$AT$8:$AT$28,"* "&amp;설정!$B$25)+COUNTIF(5주차!$BF$8:$BF$28,"* "&amp;설정!$B$25)+COUNTIF(5주차!$BR$8:$BR$28,"* "&amp;설정!$B$25))</f>
        <v/>
      </c>
      <c r="D14" s="64" t="str">
        <f aca="false">IF(OR($B14="",설정!$B$26=""),"",COUNTIF(1주차!$J$8:$J$28,"* "&amp;설정!$B$26)+COUNTIF(1주차!$V$8:$V$28,"* "&amp;설정!$B$26)+COUNTIF(1주차!$AH$8:$AH$28,"* "&amp;설정!$B$26)+COUNTIF(1주차!$AT$8:$AT$28,"* "&amp;설정!$B$26)+COUNTIF(1주차!$BF$8:$BF$28,"* "&amp;설정!$B$26)+COUNTIF(1주차!$BR$8:$BR$28,"* "&amp;설정!$B$26)+COUNTIF(2주차!$J$8:$J$28,"* "&amp;설정!$B$26)+COUNTIF(2주차!$V$8:$V$28,"* "&amp;설정!$B$26)+COUNTIF(2주차!$AH$8:$AH$28,"* "&amp;설정!$B$26)+COUNTIF(2주차!$AT$8:$AT$28,"* "&amp;설정!$B$26)+COUNTIF(2주차!$BF$8:$BF$28,"* "&amp;설정!$B$26)+COUNTIF(2주차!$BR$8:$BR$28,"* "&amp;설정!$B$26)+COUNTIF(3주차!$J$8:$J$28,"* "&amp;설정!$B$26)+COUNTIF(3주차!$V$8:$V$28,"* "&amp;설정!$B$26)+COUNTIF(3주차!$AH$8:$AH$28,"* "&amp;설정!$B$26)+COUNTIF(3주차!$AT$8:$AT$28,"* "&amp;설정!$B$26)+COUNTIF(3주차!$BF$8:$BF$28,"* "&amp;설정!$B$26)+COUNTIF(3주차!$BR$8:$BR$28,"* "&amp;설정!$B$26)+COUNTIF(4주차!$J$8:$J$28,"* "&amp;설정!$B$26)+COUNTIF(4주차!$V$8:$V$28,"* "&amp;설정!$B$26)+COUNTIF(4주차!$AH$8:$AH$28,"* "&amp;설정!$B$26)+COUNTIF(4주차!$AT$8:$AT$28,"* "&amp;설정!$B$26)+COUNTIF(4주차!$BF$8:$BF$28,"* "&amp;설정!$B$26)+COUNTIF(4주차!$BR$8:$BR$28,"* "&amp;설정!$B$26)+COUNTIF(5주차!$J$8:$J$28,"* "&amp;설정!$B$26)+COUNTIF(5주차!$V$8:$V$28,"* "&amp;설정!$B$26)+COUNTIF(5주차!$AH$8:$AH$28,"* "&amp;설정!$B$26)+COUNTIF(5주차!$AT$8:$AT$28,"* "&amp;설정!$B$26)+COUNTIF(5주차!$BF$8:$BF$28,"* "&amp;설정!$B$26)+COUNTIF(5주차!$BR$8:$BR$28,"* "&amp;설정!$B$26))</f>
        <v/>
      </c>
      <c r="E14" s="64" t="str">
        <f aca="false">IF(OR($B14="",설정!$B$27=""),"",COUNTIF(1주차!$J$8:$J$28,"* "&amp;설정!$B$27)+COUNTIF(1주차!$V$8:$V$28,"* "&amp;설정!$B$27)+COUNTIF(1주차!$AH$8:$AH$28,"* "&amp;설정!$B$27)+COUNTIF(1주차!$AT$8:$AT$28,"* "&amp;설정!$B$27)+COUNTIF(1주차!$BF$8:$BF$28,"* "&amp;설정!$B$27)+COUNTIF(1주차!$BR$8:$BR$28,"* "&amp;설정!$B$27)+COUNTIF(2주차!$J$8:$J$28,"* "&amp;설정!$B$27)+COUNTIF(2주차!$V$8:$V$28,"* "&amp;설정!$B$27)+COUNTIF(2주차!$AH$8:$AH$28,"* "&amp;설정!$B$27)+COUNTIF(2주차!$AT$8:$AT$28,"* "&amp;설정!$B$27)+COUNTIF(2주차!$BF$8:$BF$28,"* "&amp;설정!$B$27)+COUNTIF(2주차!$BR$8:$BR$28,"* "&amp;설정!$B$27)+COUNTIF(3주차!$J$8:$J$28,"* "&amp;설정!$B$27)+COUNTIF(3주차!$V$8:$V$28,"* "&amp;설정!$B$27)+COUNTIF(3주차!$AH$8:$AH$28,"* "&amp;설정!$B$27)+COUNTIF(3주차!$AT$8:$AT$28,"* "&amp;설정!$B$27)+COUNTIF(3주차!$BF$8:$BF$28,"* "&amp;설정!$B$27)+COUNTIF(3주차!$BR$8:$BR$28,"* "&amp;설정!$B$27)+COUNTIF(4주차!$J$8:$J$28,"* "&amp;설정!$B$27)+COUNTIF(4주차!$V$8:$V$28,"* "&amp;설정!$B$27)+COUNTIF(4주차!$AH$8:$AH$28,"* "&amp;설정!$B$27)+COUNTIF(4주차!$AT$8:$AT$28,"* "&amp;설정!$B$27)+COUNTIF(4주차!$BF$8:$BF$28,"* "&amp;설정!$B$27)+COUNTIF(4주차!$BR$8:$BR$28,"* "&amp;설정!$B$27)+COUNTIF(5주차!$J$8:$J$28,"* "&amp;설정!$B$27)+COUNTIF(5주차!$V$8:$V$28,"* "&amp;설정!$B$27)+COUNTIF(5주차!$AH$8:$AH$28,"* "&amp;설정!$B$27)+COUNTIF(5주차!$AT$8:$AT$28,"* "&amp;설정!$B$27)+COUNTIF(5주차!$BF$8:$BF$28,"* "&amp;설정!$B$27)+COUNTIF(5주차!$BR$8:$BR$28,"* "&amp;설정!$B$27))</f>
        <v/>
      </c>
      <c r="F14" s="64" t="str">
        <f aca="false">IF(OR($B14="",설정!$B$28=""),"",COUNTIF(1주차!$J$8:$J$28,"* "&amp;설정!$B$28)+COUNTIF(1주차!$V$8:$V$28,"* "&amp;설정!$B$28)+COUNTIF(1주차!$AH$8:$AH$28,"* "&amp;설정!$B$28)+COUNTIF(1주차!$AT$8:$AT$28,"* "&amp;설정!$B$28)+COUNTIF(1주차!$BF$8:$BF$28,"* "&amp;설정!$B$28)+COUNTIF(1주차!$BR$8:$BR$28,"* "&amp;설정!$B$28)+COUNTIF(2주차!$J$8:$J$28,"* "&amp;설정!$B$28)+COUNTIF(2주차!$V$8:$V$28,"* "&amp;설정!$B$28)+COUNTIF(2주차!$AH$8:$AH$28,"* "&amp;설정!$B$28)+COUNTIF(2주차!$AT$8:$AT$28,"* "&amp;설정!$B$28)+COUNTIF(2주차!$BF$8:$BF$28,"* "&amp;설정!$B$28)+COUNTIF(2주차!$BR$8:$BR$28,"* "&amp;설정!$B$28)+COUNTIF(3주차!$J$8:$J$28,"* "&amp;설정!$B$28)+COUNTIF(3주차!$V$8:$V$28,"* "&amp;설정!$B$28)+COUNTIF(3주차!$AH$8:$AH$28,"* "&amp;설정!$B$28)+COUNTIF(3주차!$AT$8:$AT$28,"* "&amp;설정!$B$28)+COUNTIF(3주차!$BF$8:$BF$28,"* "&amp;설정!$B$28)+COUNTIF(3주차!$BR$8:$BR$28,"* "&amp;설정!$B$28)+COUNTIF(4주차!$J$8:$J$28,"* "&amp;설정!$B$28)+COUNTIF(4주차!$V$8:$V$28,"* "&amp;설정!$B$28)+COUNTIF(4주차!$AH$8:$AH$28,"* "&amp;설정!$B$28)+COUNTIF(4주차!$AT$8:$AT$28,"* "&amp;설정!$B$28)+COUNTIF(4주차!$BF$8:$BF$28,"* "&amp;설정!$B$28)+COUNTIF(4주차!$BR$8:$BR$28,"* "&amp;설정!$B$28)+COUNTIF(5주차!$J$8:$J$28,"* "&amp;설정!$B$28)+COUNTIF(5주차!$V$8:$V$28,"* "&amp;설정!$B$28)+COUNTIF(5주차!$AH$8:$AH$28,"* "&amp;설정!$B$28)+COUNTIF(5주차!$AT$8:$AT$28,"* "&amp;설정!$B$28)+COUNTIF(5주차!$BF$8:$BF$28,"* "&amp;설정!$B$28)+COUNTIF(5주차!$BR$8:$BR$28,"* "&amp;설정!$B$28))</f>
        <v/>
      </c>
      <c r="G14" s="64" t="str">
        <f aca="false">IF(OR($B14="",설정!$B$29=""),"",COUNTIF(1주차!$J$8:$J$28,"* "&amp;설정!$B$29)+COUNTIF(1주차!$V$8:$V$28,"* "&amp;설정!$B$29)+COUNTIF(1주차!$AH$8:$AH$28,"* "&amp;설정!$B$29)+COUNTIF(1주차!$AT$8:$AT$28,"* "&amp;설정!$B$29)+COUNTIF(1주차!$BF$8:$BF$28,"* "&amp;설정!$B$29)+COUNTIF(1주차!$BR$8:$BR$28,"* "&amp;설정!$B$29)+COUNTIF(2주차!$J$8:$J$28,"* "&amp;설정!$B$29)+COUNTIF(2주차!$V$8:$V$28,"* "&amp;설정!$B$29)+COUNTIF(2주차!$AH$8:$AH$28,"* "&amp;설정!$B$29)+COUNTIF(2주차!$AT$8:$AT$28,"* "&amp;설정!$B$29)+COUNTIF(2주차!$BF$8:$BF$28,"* "&amp;설정!$B$29)+COUNTIF(2주차!$BR$8:$BR$28,"* "&amp;설정!$B$29)+COUNTIF(3주차!$J$8:$J$28,"* "&amp;설정!$B$29)+COUNTIF(3주차!$V$8:$V$28,"* "&amp;설정!$B$29)+COUNTIF(3주차!$AH$8:$AH$28,"* "&amp;설정!$B$29)+COUNTIF(3주차!$AT$8:$AT$28,"* "&amp;설정!$B$29)+COUNTIF(3주차!$BF$8:$BF$28,"* "&amp;설정!$B$29)+COUNTIF(3주차!$BR$8:$BR$28,"* "&amp;설정!$B$29)+COUNTIF(4주차!$J$8:$J$28,"* "&amp;설정!$B$29)+COUNTIF(4주차!$V$8:$V$28,"* "&amp;설정!$B$29)+COUNTIF(4주차!$AH$8:$AH$28,"* "&amp;설정!$B$29)+COUNTIF(4주차!$AT$8:$AT$28,"* "&amp;설정!$B$29)+COUNTIF(4주차!$BF$8:$BF$28,"* "&amp;설정!$B$29)+COUNTIF(4주차!$BR$8:$BR$28,"* "&amp;설정!$B$29)+COUNTIF(5주차!$J$8:$J$28,"* "&amp;설정!$B$29)+COUNTIF(5주차!$V$8:$V$28,"* "&amp;설정!$B$29)+COUNTIF(5주차!$AH$8:$AH$28,"* "&amp;설정!$B$29)+COUNTIF(5주차!$AT$8:$AT$28,"* "&amp;설정!$B$29)+COUNTIF(5주차!$BF$8:$BF$28,"* "&amp;설정!$B$29)+COUNTIF(5주차!$BR$8:$BR$28,"* "&amp;설정!$B$29))</f>
        <v/>
      </c>
      <c r="H14" s="64" t="str">
        <f aca="false">IF(OR($B14="",설정!$B$30=""),"",COUNTIF(1주차!$J$8:$J$28,"* "&amp;설정!$B$30)+COUNTIF(1주차!$V$8:$V$28,"* "&amp;설정!$B$30)+COUNTIF(1주차!$AH$8:$AH$28,"* "&amp;설정!$B$30)+COUNTIF(1주차!$AT$8:$AT$28,"* "&amp;설정!$B$30)+COUNTIF(1주차!$BF$8:$BF$28,"* "&amp;설정!$B$30)+COUNTIF(1주차!$BR$8:$BR$28,"* "&amp;설정!$B$30)+COUNTIF(2주차!$J$8:$J$28,"* "&amp;설정!$B$30)+COUNTIF(2주차!$V$8:$V$28,"* "&amp;설정!$B$30)+COUNTIF(2주차!$AH$8:$AH$28,"* "&amp;설정!$B$30)+COUNTIF(2주차!$AT$8:$AT$28,"* "&amp;설정!$B$30)+COUNTIF(2주차!$BF$8:$BF$28,"* "&amp;설정!$B$30)+COUNTIF(2주차!$BR$8:$BR$28,"* "&amp;설정!$B$30)+COUNTIF(3주차!$J$8:$J$28,"* "&amp;설정!$B$30)+COUNTIF(3주차!$V$8:$V$28,"* "&amp;설정!$B$30)+COUNTIF(3주차!$AH$8:$AH$28,"* "&amp;설정!$B$30)+COUNTIF(3주차!$AT$8:$AT$28,"* "&amp;설정!$B$30)+COUNTIF(3주차!$BF$8:$BF$28,"* "&amp;설정!$B$30)+COUNTIF(3주차!$BR$8:$BR$28,"* "&amp;설정!$B$30)+COUNTIF(4주차!$J$8:$J$28,"* "&amp;설정!$B$30)+COUNTIF(4주차!$V$8:$V$28,"* "&amp;설정!$B$30)+COUNTIF(4주차!$AH$8:$AH$28,"* "&amp;설정!$B$30)+COUNTIF(4주차!$AT$8:$AT$28,"* "&amp;설정!$B$30)+COUNTIF(4주차!$BF$8:$BF$28,"* "&amp;설정!$B$30)+COUNTIF(4주차!$BR$8:$BR$28,"* "&amp;설정!$B$30)+COUNTIF(5주차!$J$8:$J$28,"* "&amp;설정!$B$30)+COUNTIF(5주차!$V$8:$V$28,"* "&amp;설정!$B$30)+COUNTIF(5주차!$AH$8:$AH$28,"* "&amp;설정!$B$30)+COUNTIF(5주차!$AT$8:$AT$28,"* "&amp;설정!$B$30)+COUNTIF(5주차!$BF$8:$BF$28,"* "&amp;설정!$B$30)+COUNTIF(5주차!$BR$8:$BR$28,"* "&amp;설정!$B$30))</f>
        <v/>
      </c>
      <c r="I14" s="64" t="str">
        <f aca="false">IF(OR($B14="",설정!$B$31=""),"",COUNTIF(1주차!$J$8:$J$28,"* "&amp;설정!$B$31)+COUNTIF(1주차!$V$8:$V$28,"* "&amp;설정!$B$31)+COUNTIF(1주차!$AH$8:$AH$28,"* "&amp;설정!$B$31)+COUNTIF(1주차!$AT$8:$AT$28,"* "&amp;설정!$B$31)+COUNTIF(1주차!$BF$8:$BF$28,"* "&amp;설정!$B$31)+COUNTIF(1주차!$BR$8:$BR$28,"* "&amp;설정!$B$31)+COUNTIF(2주차!$J$8:$J$28,"* "&amp;설정!$B$31)+COUNTIF(2주차!$V$8:$V$28,"* "&amp;설정!$B$31)+COUNTIF(2주차!$AH$8:$AH$28,"* "&amp;설정!$B$31)+COUNTIF(2주차!$AT$8:$AT$28,"* "&amp;설정!$B$31)+COUNTIF(2주차!$BF$8:$BF$28,"* "&amp;설정!$B$31)+COUNTIF(2주차!$BR$8:$BR$28,"* "&amp;설정!$B$31)+COUNTIF(3주차!$J$8:$J$28,"* "&amp;설정!$B$31)+COUNTIF(3주차!$V$8:$V$28,"* "&amp;설정!$B$31)+COUNTIF(3주차!$AH$8:$AH$28,"* "&amp;설정!$B$31)+COUNTIF(3주차!$AT$8:$AT$28,"* "&amp;설정!$B$31)+COUNTIF(3주차!$BF$8:$BF$28,"* "&amp;설정!$B$31)+COUNTIF(3주차!$BR$8:$BR$28,"* "&amp;설정!$B$31)+COUNTIF(4주차!$J$8:$J$28,"* "&amp;설정!$B$31)+COUNTIF(4주차!$V$8:$V$28,"* "&amp;설정!$B$31)+COUNTIF(4주차!$AH$8:$AH$28,"* "&amp;설정!$B$31)+COUNTIF(4주차!$AT$8:$AT$28,"* "&amp;설정!$B$31)+COUNTIF(4주차!$BF$8:$BF$28,"* "&amp;설정!$B$31)+COUNTIF(4주차!$BR$8:$BR$28,"* "&amp;설정!$B$31)+COUNTIF(5주차!$J$8:$J$28,"* "&amp;설정!$B$31)+COUNTIF(5주차!$V$8:$V$28,"* "&amp;설정!$B$31)+COUNTIF(5주차!$AH$8:$AH$28,"* "&amp;설정!$B$31)+COUNTIF(5주차!$AT$8:$AT$28,"* "&amp;설정!$B$31)+COUNTIF(5주차!$BF$8:$BF$28,"* "&amp;설정!$B$31)+COUNTIF(5주차!$BR$8:$BR$28,"* "&amp;설정!$B$31))</f>
        <v/>
      </c>
      <c r="J14" s="64" t="str">
        <f aca="false">IF(OR($B14="",설정!$B$32=""),"",COUNTIF(1주차!$J$8:$J$28,"* "&amp;설정!$B$32)+COUNTIF(1주차!$V$8:$V$28,"* "&amp;설정!$B$32)+COUNTIF(1주차!$AH$8:$AH$28,"* "&amp;설정!$B$32)+COUNTIF(1주차!$AT$8:$AT$28,"* "&amp;설정!$B$32)+COUNTIF(1주차!$BF$8:$BF$28,"* "&amp;설정!$B$32)+COUNTIF(1주차!$BR$8:$BR$28,"* "&amp;설정!$B$32)+COUNTIF(2주차!$J$8:$J$28,"* "&amp;설정!$B$32)+COUNTIF(2주차!$V$8:$V$28,"* "&amp;설정!$B$32)+COUNTIF(2주차!$AH$8:$AH$28,"* "&amp;설정!$B$32)+COUNTIF(2주차!$AT$8:$AT$28,"* "&amp;설정!$B$32)+COUNTIF(2주차!$BF$8:$BF$28,"* "&amp;설정!$B$32)+COUNTIF(2주차!$BR$8:$BR$28,"* "&amp;설정!$B$32)+COUNTIF(3주차!$J$8:$J$28,"* "&amp;설정!$B$32)+COUNTIF(3주차!$V$8:$V$28,"* "&amp;설정!$B$32)+COUNTIF(3주차!$AH$8:$AH$28,"* "&amp;설정!$B$32)+COUNTIF(3주차!$AT$8:$AT$28,"* "&amp;설정!$B$32)+COUNTIF(3주차!$BF$8:$BF$28,"* "&amp;설정!$B$32)+COUNTIF(3주차!$BR$8:$BR$28,"* "&amp;설정!$B$32)+COUNTIF(4주차!$J$8:$J$28,"* "&amp;설정!$B$32)+COUNTIF(4주차!$V$8:$V$28,"* "&amp;설정!$B$32)+COUNTIF(4주차!$AH$8:$AH$28,"* "&amp;설정!$B$32)+COUNTIF(4주차!$AT$8:$AT$28,"* "&amp;설정!$B$32)+COUNTIF(4주차!$BF$8:$BF$28,"* "&amp;설정!$B$32)+COUNTIF(4주차!$BR$8:$BR$28,"* "&amp;설정!$B$32)+COUNTIF(5주차!$J$8:$J$28,"* "&amp;설정!$B$32)+COUNTIF(5주차!$V$8:$V$28,"* "&amp;설정!$B$32)+COUNTIF(5주차!$AH$8:$AH$28,"* "&amp;설정!$B$32)+COUNTIF(5주차!$AT$8:$AT$28,"* "&amp;설정!$B$32)+COUNTIF(5주차!$BF$8:$BF$28,"* "&amp;설정!$B$32)+COUNTIF(5주차!$BR$8:$BR$28,"* "&amp;설정!$B$32))</f>
        <v/>
      </c>
      <c r="K14" s="64" t="str">
        <f aca="false">IF($B14="","",(COUNTA(1주차!$J$8:$J$28)+COUNTA(1주차!$V$8:$V$28)+COUNTA(1주차!$AH$8:$AH$28)+COUNTA(1주차!$AT$8:$AT$28)+COUNTA(1주차!$BF$8:$BF$28)+COUNTA(1주차!$BR$8:$BR$28)+COUNTA(2주차!$J$8:$J$28)+COUNTA(2주차!$V$8:$V$28)+COUNTA(2주차!$AH$8:$AH$28)+COUNTA(2주차!$AT$8:$AT$28)+COUNTA(2주차!$BF$8:$BF$28)+COUNTA(2주차!$BR$8:$BR$28)+COUNTA(3주차!$J$8:$J$28)+COUNTA(3주차!$V$8:$V$28)+COUNTA(3주차!$AH$8:$AH$28)+COUNTA(3주차!$AT$8:$AT$28)+COUNTA(3주차!$BF$8:$BF$28)+COUNTA(3주차!$BR$8:$BR$28)+COUNTA(4주차!$J$8:$J$28)+COUNTA(4주차!$V$8:$V$28)+COUNTA(4주차!$AH$8:$AH$28)+COUNTA(4주차!$AT$8:$AT$28)+COUNTA(4주차!$BF$8:$BF$28)+COUNTA(4주차!$BR$8:$BR$28)+COUNTA(5주차!$J$8:$J$28)+COUNTA(5주차!$V$8:$V$28)+COUNTA(5주차!$AH$8:$AH$28)+COUNTA(5주차!$AT$8:$AT$28)+COUNTA(5주차!$BF$8:$BF$28)+COUNTA(5주차!$BR$8:$BR$28))-(N(C14)+N(D14)+N(E14)+N(F14)+N(G14)+N(H14)+N(I14)+N(J14)))</f>
        <v/>
      </c>
      <c r="L14" s="65" t="str">
        <f aca="false">IF($B14="","",COUNTA(1주차!$J$8:$J$28)+COUNTA(1주차!$V$8:$V$28)+COUNTA(1주차!$AH$8:$AH$28)+COUNTA(1주차!$AT$8:$AT$28)+COUNTA(1주차!$BF$8:$BF$28)+COUNTA(1주차!$BR$8:$BR$28)+COUNTA(2주차!$J$8:$J$28)+COUNTA(2주차!$V$8:$V$28)+COUNTA(2주차!$AH$8:$AH$28)+COUNTA(2주차!$AT$8:$AT$28)+COUNTA(2주차!$BF$8:$BF$28)+COUNTA(2주차!$BR$8:$BR$28)+COUNTA(3주차!$J$8:$J$28)+COUNTA(3주차!$V$8:$V$28)+COUNTA(3주차!$AH$8:$AH$28)+COUNTA(3주차!$AT$8:$AT$28)+COUNTA(3주차!$BF$8:$BF$28)+COUNTA(3주차!$BR$8:$BR$28)+COUNTA(4주차!$J$8:$J$28)+COUNTA(4주차!$V$8:$V$28)+COUNTA(4주차!$AH$8:$AH$28)+COUNTA(4주차!$AT$8:$AT$28)+COUNTA(4주차!$BF$8:$BF$28)+COUNTA(4주차!$BR$8:$BR$28)+COUNTA(5주차!$J$8:$J$28)+COUNTA(5주차!$V$8:$V$28)+COUNTA(5주차!$AH$8:$AH$28)+COUNTA(5주차!$AT$8:$AT$28)+COUNTA(5주차!$BF$8:$BF$28)+COUNTA(5주차!$BR$8:$BR$28))</f>
        <v/>
      </c>
      <c r="M14" s="66" t="str">
        <f aca="false">IF($B14="","",N(C14)*N(설정!$D$25)+N(D14)*N(설정!$D$26)+N(E14)*N(설정!$D$27)+N(F14)*N(설정!$D$28)+N(G14)*N(설정!$D$29)+N(H14)*N(설정!$D$30)+N(I14)*N(설정!$D$31)+N(J14)*N(설정!$D$32)+N(K14)*N(설정!$C$35))</f>
        <v/>
      </c>
      <c r="N14" s="67"/>
      <c r="O14" s="64" t="str">
        <f aca="false">IF($B14="","",L14-N(N14))</f>
        <v/>
      </c>
      <c r="P14" s="68" t="str">
        <f aca="false">IF($B14="","",IF(N14="","EMR 건수를 적어 주세요",IF(O14=0,"맞습니다",IF(O14&gt;0,"예약표가 "&amp;O14&amp;"건 많습니다","EMR이 "&amp;-O14&amp;"건 많습니다"))))</f>
        <v/>
      </c>
    </row>
    <row r="15" customFormat="false" ht="24" hidden="false" customHeight="true" outlineLevel="0" collapsed="false">
      <c r="B15" s="69" t="s">
        <v>115</v>
      </c>
      <c r="C15" s="70" t="n">
        <f aca="false">SUM(C7:C14)</f>
        <v>0</v>
      </c>
      <c r="D15" s="70" t="n">
        <f aca="false">SUM(D7:D14)</f>
        <v>0</v>
      </c>
      <c r="E15" s="70" t="n">
        <f aca="false">SUM(E7:E14)</f>
        <v>0</v>
      </c>
      <c r="F15" s="70" t="n">
        <f aca="false">SUM(F7:F14)</f>
        <v>0</v>
      </c>
      <c r="G15" s="70" t="n">
        <f aca="false">SUM(G7:G14)</f>
        <v>0</v>
      </c>
      <c r="H15" s="70" t="n">
        <f aca="false">SUM(H7:H14)</f>
        <v>0</v>
      </c>
      <c r="I15" s="70" t="n">
        <f aca="false">SUM(I7:I14)</f>
        <v>0</v>
      </c>
      <c r="J15" s="70" t="n">
        <f aca="false">SUM(J7:J14)</f>
        <v>0</v>
      </c>
      <c r="K15" s="70" t="n">
        <f aca="false">SUM(K7:K14)</f>
        <v>0</v>
      </c>
      <c r="L15" s="70" t="n">
        <f aca="false">SUM(L7:L14)</f>
        <v>0</v>
      </c>
      <c r="M15" s="70" t="n">
        <f aca="false">SUM(M7:M14)</f>
        <v>0</v>
      </c>
    </row>
    <row r="16" customFormat="false" ht="19.4" hidden="false" customHeight="false" outlineLevel="0" collapsed="false">
      <c r="B16" s="6" t="s">
        <v>116</v>
      </c>
    </row>
    <row r="17" customFormat="false" ht="24" hidden="false" customHeight="true" outlineLevel="0" collapsed="false">
      <c r="B17" s="18" t="s">
        <v>53</v>
      </c>
      <c r="C17" s="18" t="s">
        <v>117</v>
      </c>
      <c r="D17" s="21" t="s">
        <v>54</v>
      </c>
      <c r="E17" s="18" t="s">
        <v>111</v>
      </c>
      <c r="F17" s="21" t="s">
        <v>112</v>
      </c>
      <c r="G17" s="18" t="s">
        <v>113</v>
      </c>
      <c r="H17" s="18" t="s">
        <v>114</v>
      </c>
    </row>
    <row r="18" customFormat="false" ht="24" hidden="false" customHeight="true" outlineLevel="0" collapsed="false">
      <c r="B18" s="63" t="str">
        <f aca="false">IF(설정!$C$19="","",설정!$C$19)</f>
        <v>2000타</v>
      </c>
      <c r="C18" s="65" t="n">
        <f aca="false">IF($B18="","",COUNTA(1주차!$K$8:$K$28)+COUNTA(1주차!$W$8:$W$28)+COUNTA(1주차!$AI$8:$AI$28)+COUNTA(1주차!$AU$8:$AU$28)+COUNTA(1주차!$BG$8:$BG$28)+COUNTA(1주차!$BS$8:$BS$28)+COUNTA(2주차!$K$8:$K$28)+COUNTA(2주차!$W$8:$W$28)+COUNTA(2주차!$AI$8:$AI$28)+COUNTA(2주차!$AU$8:$AU$28)+COUNTA(2주차!$BG$8:$BG$28)+COUNTA(2주차!$BS$8:$BS$28)+COUNTA(3주차!$K$8:$K$28)+COUNTA(3주차!$W$8:$W$28)+COUNTA(3주차!$AI$8:$AI$28)+COUNTA(3주차!$AU$8:$AU$28)+COUNTA(3주차!$BG$8:$BG$28)+COUNTA(3주차!$BS$8:$BS$28)+COUNTA(4주차!$K$8:$K$28)+COUNTA(4주차!$W$8:$W$28)+COUNTA(4주차!$AI$8:$AI$28)+COUNTA(4주차!$AU$8:$AU$28)+COUNTA(4주차!$BG$8:$BG$28)+COUNTA(4주차!$BS$8:$BS$28)+COUNTA(5주차!$K$8:$K$28)+COUNTA(5주차!$W$8:$W$28)+COUNTA(5주차!$AI$8:$AI$28)+COUNTA(5주차!$AU$8:$AU$28)+COUNTA(5주차!$BG$8:$BG$28)+COUNTA(5주차!$BS$8:$BS$28))</f>
        <v>0</v>
      </c>
      <c r="D18" s="64" t="n">
        <f aca="false">IF($B18="","",설정!$D$19)</f>
        <v>8000</v>
      </c>
      <c r="E18" s="66" t="n">
        <f aca="false">IF($B18="","",N($C18)*N($D18))</f>
        <v>0</v>
      </c>
      <c r="F18" s="67"/>
      <c r="G18" s="64" t="n">
        <f aca="false">IF($B18="","",$C18-N($F18))</f>
        <v>0</v>
      </c>
      <c r="H18" s="68" t="str">
        <f aca="false">IF($B18="","",IF($F18="","EMR 건수를 적어 주세요",IF($G18=0,"맞습니다",IF($G18&gt;0,"예약표가 "&amp;$G18&amp;"건 많습니다","EMR이 "&amp;-$G18&amp;"건 많습니다"))))</f>
        <v>EMR 건수를 적어 주세요</v>
      </c>
    </row>
    <row r="19" customFormat="false" ht="24" hidden="false" customHeight="true" outlineLevel="0" collapsed="false">
      <c r="B19" s="63" t="str">
        <f aca="false">IF(설정!$C$20="","",설정!$C$20)</f>
        <v>4000타</v>
      </c>
      <c r="C19" s="65" t="n">
        <f aca="false">IF($B19="","",COUNTA(1주차!$L$8:$L$28)+COUNTA(1주차!$X$8:$X$28)+COUNTA(1주차!$AJ$8:$AJ$28)+COUNTA(1주차!$AV$8:$AV$28)+COUNTA(1주차!$BH$8:$BH$28)+COUNTA(1주차!$BT$8:$BT$28)+COUNTA(2주차!$L$8:$L$28)+COUNTA(2주차!$X$8:$X$28)+COUNTA(2주차!$AJ$8:$AJ$28)+COUNTA(2주차!$AV$8:$AV$28)+COUNTA(2주차!$BH$8:$BH$28)+COUNTA(2주차!$BT$8:$BT$28)+COUNTA(3주차!$L$8:$L$28)+COUNTA(3주차!$X$8:$X$28)+COUNTA(3주차!$AJ$8:$AJ$28)+COUNTA(3주차!$AV$8:$AV$28)+COUNTA(3주차!$BH$8:$BH$28)+COUNTA(3주차!$BT$8:$BT$28)+COUNTA(4주차!$L$8:$L$28)+COUNTA(4주차!$X$8:$X$28)+COUNTA(4주차!$AJ$8:$AJ$28)+COUNTA(4주차!$AV$8:$AV$28)+COUNTA(4주차!$BH$8:$BH$28)+COUNTA(4주차!$BT$8:$BT$28)+COUNTA(5주차!$L$8:$L$28)+COUNTA(5주차!$X$8:$X$28)+COUNTA(5주차!$AJ$8:$AJ$28)+COUNTA(5주차!$AV$8:$AV$28)+COUNTA(5주차!$BH$8:$BH$28)+COUNTA(5주차!$BT$8:$BT$28))</f>
        <v>0</v>
      </c>
      <c r="D19" s="64" t="n">
        <f aca="false">IF($B19="","",설정!$D$20)</f>
        <v>13000</v>
      </c>
      <c r="E19" s="66" t="n">
        <f aca="false">IF($B19="","",N($C19)*N($D19))</f>
        <v>0</v>
      </c>
      <c r="F19" s="67"/>
      <c r="G19" s="64" t="n">
        <f aca="false">IF($B19="","",$C19-N($F19))</f>
        <v>0</v>
      </c>
      <c r="H19" s="68" t="str">
        <f aca="false">IF($B19="","",IF($F19="","EMR 건수를 적어 주세요",IF($G19=0,"맞습니다",IF($G19&gt;0,"예약표가 "&amp;$G19&amp;"건 많습니다","EMR이 "&amp;-$G19&amp;"건 많습니다"))))</f>
        <v>EMR 건수를 적어 주세요</v>
      </c>
    </row>
    <row r="20" customFormat="false" ht="24" hidden="false" customHeight="true" outlineLevel="0" collapsed="false">
      <c r="B20" s="63" t="str">
        <f aca="false">IF(설정!$C$21="","",설정!$C$21)</f>
        <v>방 2</v>
      </c>
      <c r="C20" s="65" t="n">
        <f aca="false">IF($B20="","",COUNTA(1주차!$M$8:$M$28)+COUNTA(1주차!$Y$8:$Y$28)+COUNTA(1주차!$AK$8:$AK$28)+COUNTA(1주차!$AW$8:$AW$28)+COUNTA(1주차!$BI$8:$BI$28)+COUNTA(1주차!$BU$8:$BU$28)+COUNTA(2주차!$M$8:$M$28)+COUNTA(2주차!$Y$8:$Y$28)+COUNTA(2주차!$AK$8:$AK$28)+COUNTA(2주차!$AW$8:$AW$28)+COUNTA(2주차!$BI$8:$BI$28)+COUNTA(2주차!$BU$8:$BU$28)+COUNTA(3주차!$M$8:$M$28)+COUNTA(3주차!$Y$8:$Y$28)+COUNTA(3주차!$AK$8:$AK$28)+COUNTA(3주차!$AW$8:$AW$28)+COUNTA(3주차!$BI$8:$BI$28)+COUNTA(3주차!$BU$8:$BU$28)+COUNTA(4주차!$M$8:$M$28)+COUNTA(4주차!$Y$8:$Y$28)+COUNTA(4주차!$AK$8:$AK$28)+COUNTA(4주차!$AW$8:$AW$28)+COUNTA(4주차!$BI$8:$BI$28)+COUNTA(4주차!$BU$8:$BU$28)+COUNTA(5주차!$M$8:$M$28)+COUNTA(5주차!$Y$8:$Y$28)+COUNTA(5주차!$AK$8:$AK$28)+COUNTA(5주차!$AW$8:$AW$28)+COUNTA(5주차!$BI$8:$BI$28)+COUNTA(5주차!$BU$8:$BU$28))</f>
        <v>0</v>
      </c>
      <c r="D20" s="64" t="n">
        <f aca="false">IF($B20="","",설정!$D$21)</f>
        <v>8000</v>
      </c>
      <c r="E20" s="66" t="n">
        <f aca="false">IF($B20="","",N($C20)*N($D20))</f>
        <v>0</v>
      </c>
      <c r="F20" s="67"/>
      <c r="G20" s="64" t="n">
        <f aca="false">IF($B20="","",$C20-N($F20))</f>
        <v>0</v>
      </c>
      <c r="H20" s="68" t="str">
        <f aca="false">IF($B20="","",IF($F20="","EMR 건수를 적어 주세요",IF($G20=0,"맞습니다",IF($G20&gt;0,"예약표가 "&amp;$G20&amp;"건 많습니다","EMR이 "&amp;-$G20&amp;"건 많습니다"))))</f>
        <v>EMR 건수를 적어 주세요</v>
      </c>
    </row>
    <row r="21" customFormat="false" ht="24" hidden="false" customHeight="true" outlineLevel="0" collapsed="false">
      <c r="B21" s="63" t="str">
        <f aca="false">IF(설정!$C$22="","",설정!$C$22)</f>
        <v/>
      </c>
      <c r="C21" s="65" t="str">
        <f aca="false">IF($B21="","",COUNTA(1주차!$N$8:$N$28)+COUNTA(1주차!$Z$8:$Z$28)+COUNTA(1주차!$AL$8:$AL$28)+COUNTA(1주차!$AX$8:$AX$28)+COUNTA(1주차!$BJ$8:$BJ$28)+COUNTA(1주차!$BV$8:$BV$28)+COUNTA(2주차!$N$8:$N$28)+COUNTA(2주차!$Z$8:$Z$28)+COUNTA(2주차!$AL$8:$AL$28)+COUNTA(2주차!$AX$8:$AX$28)+COUNTA(2주차!$BJ$8:$BJ$28)+COUNTA(2주차!$BV$8:$BV$28)+COUNTA(3주차!$N$8:$N$28)+COUNTA(3주차!$Z$8:$Z$28)+COUNTA(3주차!$AL$8:$AL$28)+COUNTA(3주차!$AX$8:$AX$28)+COUNTA(3주차!$BJ$8:$BJ$28)+COUNTA(3주차!$BV$8:$BV$28)+COUNTA(4주차!$N$8:$N$28)+COUNTA(4주차!$Z$8:$Z$28)+COUNTA(4주차!$AL$8:$AL$28)+COUNTA(4주차!$AX$8:$AX$28)+COUNTA(4주차!$BJ$8:$BJ$28)+COUNTA(4주차!$BV$8:$BV$28)+COUNTA(5주차!$N$8:$N$28)+COUNTA(5주차!$Z$8:$Z$28)+COUNTA(5주차!$AL$8:$AL$28)+COUNTA(5주차!$AX$8:$AX$28)+COUNTA(5주차!$BJ$8:$BJ$28)+COUNTA(5주차!$BV$8:$BV$28))</f>
        <v/>
      </c>
      <c r="D21" s="64" t="str">
        <f aca="false">IF($B21="","",설정!$D$22)</f>
        <v/>
      </c>
      <c r="E21" s="66" t="str">
        <f aca="false">IF($B21="","",N($C21)*N($D21))</f>
        <v/>
      </c>
      <c r="F21" s="67"/>
      <c r="G21" s="64" t="str">
        <f aca="false">IF($B21="","",$C21-N($F21))</f>
        <v/>
      </c>
      <c r="H21" s="68" t="str">
        <f aca="false">IF($B21="","",IF($F21="","EMR 건수를 적어 주세요",IF($G21=0,"맞습니다",IF($G21&gt;0,"예약표가 "&amp;$G21&amp;"건 많습니다","EMR이 "&amp;-$G21&amp;"건 많습니다"))))</f>
        <v/>
      </c>
    </row>
    <row r="22" customFormat="false" ht="24" hidden="false" customHeight="true" outlineLevel="0" collapsed="false">
      <c r="B22" s="69" t="s">
        <v>115</v>
      </c>
      <c r="C22" s="70" t="n">
        <f aca="false">SUM(C18:C21)</f>
        <v>0</v>
      </c>
      <c r="E22" s="70" t="n">
        <f aca="false">SUM(E18:E21)</f>
        <v>0</v>
      </c>
    </row>
    <row r="24" customFormat="false" ht="15" hidden="false" customHeight="false" outlineLevel="0" collapsed="false">
      <c r="B24" s="71" t="s">
        <v>118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2026-10-19T05:39:00Z</dcterms:created>
  <dc:creator>openpyxl</dc:creator>
  <dc:description/>
  <dc:language>en-US</dc:language>
  <cp:lastModifiedBy/>
  <dcterms:modified xsi:type="dcterms:W3CDTF">2026-10-19T05:39:01Z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